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818AD0C3-6C73-416F-87AC-FB2A2D791755}" xr6:coauthVersionLast="47" xr6:coauthVersionMax="47" xr10:uidLastSave="{00000000-0000-0000-0000-000000000000}"/>
  <bookViews>
    <workbookView xWindow="-120" yWindow="-120" windowWidth="23280" windowHeight="14880" tabRatio="500" xr2:uid="{00000000-000D-0000-FFFF-FFFF00000000}"/>
  </bookViews>
  <sheets>
    <sheet name="はじめに" sheetId="1" r:id="rId1"/>
    <sheet name="1-1-A データの種類" sheetId="2" r:id="rId2"/>
    <sheet name="1-1-B 3つの表パターン" sheetId="13" r:id="rId3"/>
    <sheet name="1-2 質的変数の要約" sheetId="3" r:id="rId4"/>
    <sheet name="1-3 基本グラフ" sheetId="4" r:id="rId5"/>
    <sheet name="1-4-A 複合グラフ" sheetId="5" r:id="rId6"/>
    <sheet name="1-4-B 積み上げ棒" sheetId="6" r:id="rId7"/>
    <sheet name="1-4-C 時点別の帯" sheetId="7" r:id="rId8"/>
    <sheet name="1-4-D 誤解を招くグラフ" sheetId="8" r:id="rId9"/>
    <sheet name="1-5 時系列データ" sheetId="9" r:id="rId10"/>
    <sheet name="1-6-A 対数の基礎" sheetId="10" r:id="rId11"/>
    <sheet name="1-6-B 対数で見る成長" sheetId="11" r:id="rId12"/>
    <sheet name="1-6-C 桁違いの比較" sheetId="12" r:id="rId1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5" l="1"/>
  <c r="E8" i="5"/>
  <c r="E9" i="5"/>
  <c r="E10" i="5"/>
  <c r="E11" i="5"/>
  <c r="E12" i="5"/>
  <c r="E13" i="5"/>
  <c r="E14" i="5"/>
  <c r="E15" i="5"/>
  <c r="E16" i="5"/>
  <c r="E17" i="5"/>
  <c r="E6" i="5"/>
  <c r="F15" i="12"/>
  <c r="E15" i="12"/>
  <c r="F14" i="12"/>
  <c r="E14" i="12"/>
  <c r="F13" i="12"/>
  <c r="E13" i="12"/>
  <c r="F12" i="12"/>
  <c r="E12" i="12"/>
  <c r="F11" i="12"/>
  <c r="E11" i="12"/>
  <c r="F10" i="12"/>
  <c r="E10" i="12"/>
  <c r="F9" i="12"/>
  <c r="E9" i="12"/>
  <c r="F8" i="12"/>
  <c r="E8" i="12"/>
  <c r="F7" i="12"/>
  <c r="E7" i="12"/>
  <c r="F6" i="12"/>
  <c r="E6" i="12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12" i="10"/>
  <c r="D11" i="10"/>
  <c r="D10" i="10"/>
  <c r="D9" i="10"/>
  <c r="D8" i="10"/>
  <c r="D7" i="10"/>
  <c r="D6" i="10"/>
  <c r="E10" i="9"/>
  <c r="D10" i="9"/>
  <c r="E9" i="9"/>
  <c r="D9" i="9"/>
  <c r="E8" i="9"/>
  <c r="D8" i="9"/>
  <c r="E7" i="9"/>
  <c r="D7" i="9"/>
  <c r="E6" i="9"/>
  <c r="E8" i="8"/>
  <c r="D8" i="8"/>
  <c r="E7" i="8"/>
  <c r="D7" i="8"/>
  <c r="G6" i="7"/>
  <c r="G7" i="7"/>
  <c r="G8" i="7"/>
  <c r="F10" i="6"/>
  <c r="F9" i="6"/>
  <c r="F8" i="6"/>
  <c r="F7" i="6"/>
  <c r="F6" i="6"/>
  <c r="G9" i="3"/>
  <c r="H9" i="3" s="1"/>
  <c r="G8" i="3"/>
  <c r="H8" i="3" s="1"/>
  <c r="G7" i="3"/>
  <c r="H7" i="3" s="1"/>
  <c r="G6" i="3"/>
  <c r="H6" i="3" s="1"/>
  <c r="H10" i="3" l="1"/>
  <c r="G10" i="3"/>
</calcChain>
</file>

<file path=xl/sharedStrings.xml><?xml version="1.0" encoding="utf-8"?>
<sst xmlns="http://schemas.openxmlformats.org/spreadsheetml/2006/main" count="408" uniqueCount="247">
  <si>
    <t>本ファイルの内容</t>
  </si>
  <si>
    <t>質的・量的変数の見分け方の練習</t>
  </si>
  <si>
    <t>棒・折れ線・円・帯・幹葉図・レーダーチャートのサンプル</t>
  </si>
  <si>
    <t>月次売上と前年同月比の組み合わせグラフ</t>
  </si>
  <si>
    <t>縦軸の取り方で印象が変わる</t>
  </si>
  <si>
    <t>売上推移・変化率・指数の計算</t>
  </si>
  <si>
    <t>使い方</t>
  </si>
  <si>
    <t>シートの下部には、グラフ作成手順や注意点をまとめてあります。</t>
  </si>
  <si>
    <t>https://www.transparently.jp/stats3/</t>
  </si>
  <si>
    <t>次の各データが質的変数か量的変数か、どの尺度に該当するかを判定する</t>
  </si>
  <si>
    <t>番号</t>
  </si>
  <si>
    <t>データ例</t>
  </si>
  <si>
    <t>尺度水準</t>
  </si>
  <si>
    <t>東京都・神奈川県・千葉県</t>
  </si>
  <si>
    <t>質的・名義尺度</t>
  </si>
  <si>
    <t>質的・順序尺度</t>
  </si>
  <si>
    <t>気温（℃）</t>
  </si>
  <si>
    <t>量的・間隔尺度</t>
  </si>
  <si>
    <t>量的・比例尺度</t>
  </si>
  <si>
    <t>テストの点数</t>
  </si>
  <si>
    <t>西暦（年）</t>
  </si>
  <si>
    <t>月収</t>
  </si>
  <si>
    <t>性別</t>
  </si>
  <si>
    <t>練習方法</t>
  </si>
  <si>
    <t>度数分布表、棒グラフ、円グラフ、クロス集計を体験</t>
  </si>
  <si>
    <t>社員番号</t>
  </si>
  <si>
    <t>血液型</t>
  </si>
  <si>
    <t>度数</t>
  </si>
  <si>
    <t>相対度数</t>
  </si>
  <si>
    <t>男</t>
  </si>
  <si>
    <t>O</t>
  </si>
  <si>
    <t>A</t>
  </si>
  <si>
    <t>B</t>
  </si>
  <si>
    <t>AB</t>
  </si>
  <si>
    <t>合計</t>
  </si>
  <si>
    <t>女</t>
  </si>
  <si>
    <t>グラフ作成</t>
  </si>
  <si>
    <t>行に「性別」、列に「血液型」をドラッグ</t>
  </si>
  <si>
    <t>折れ線・幹葉図のもとデータ・レーダーチャートのサンプル</t>
  </si>
  <si>
    <t>月</t>
  </si>
  <si>
    <t>教科</t>
  </si>
  <si>
    <t>点数</t>
  </si>
  <si>
    <t>国語</t>
  </si>
  <si>
    <t>数学</t>
  </si>
  <si>
    <t>英語</t>
  </si>
  <si>
    <t>理科</t>
  </si>
  <si>
    <t>社会</t>
  </si>
  <si>
    <t>グラフ作成手順</t>
  </si>
  <si>
    <t>店舗</t>
  </si>
  <si>
    <t>構成比の経年変化を、時点ごとの帯グラフで比較</t>
  </si>
  <si>
    <t>時点</t>
  </si>
  <si>
    <t>同じデータでも、縦軸の始点で印象がガラッと変わる</t>
  </si>
  <si>
    <t>年度</t>
  </si>
  <si>
    <t>-</t>
  </si>
  <si>
    <t>読み取れること</t>
  </si>
  <si>
    <t>・変化率は前年比の伸び率。年ごとの勢いが見える</t>
  </si>
  <si>
    <t>もとの数</t>
  </si>
  <si>
    <t>意味</t>
  </si>
  <si>
    <t>1×10⁰</t>
  </si>
  <si>
    <t>1×10¹</t>
  </si>
  <si>
    <t>1×10²</t>
  </si>
  <si>
    <t>1×10³</t>
  </si>
  <si>
    <t>1×10⁴</t>
  </si>
  <si>
    <t>1×10⁵</t>
  </si>
  <si>
    <t>1×10⁶</t>
  </si>
  <si>
    <t>ここで注目</t>
  </si>
  <si>
    <t>→ これが「対数は掛け算を足し算に変える道具」の正体</t>
  </si>
  <si>
    <t>期</t>
  </si>
  <si>
    <t>【対数グラフ】縦軸を右クリック → 軸の書式設定 → 対数目盛 → きれいな直線に！</t>
  </si>
  <si>
    <t>LOG10(A)</t>
  </si>
  <si>
    <t>LOG10(B)</t>
  </si>
  <si>
    <t>平行＝成長率が同じ。規模違いを超えて公平に比べられる</t>
  </si>
  <si>
    <t>第1章 データの記述と要約 - 総合練習Excel</t>
  </si>
  <si>
    <t>統計検定3級 学習講座 Chapter 1</t>
  </si>
  <si>
    <t>1-2 質的変数の要約</t>
  </si>
  <si>
    <t>社員50人の血液型データで度数分布表とグラフを作成</t>
  </si>
  <si>
    <t>1-3 基本グラフ</t>
  </si>
  <si>
    <t>1-4-A 複合グラフ</t>
  </si>
  <si>
    <t>1-4-B 積み上げ棒グラフ</t>
  </si>
  <si>
    <t>店舗×商品カテゴリの売上</t>
  </si>
  <si>
    <t>1-4-C 時点別の帯グラフ</t>
  </si>
  <si>
    <t>社員の年代構成の3時点比較</t>
  </si>
  <si>
    <t>1-4-D 誤解を招くグラフ</t>
  </si>
  <si>
    <t>1-5 時系列データ</t>
  </si>
  <si>
    <t>1-6-A 対数の基礎</t>
  </si>
  <si>
    <t>10倍ずつ増える数 → LOG10で1ずつ</t>
  </si>
  <si>
    <t>1-6-B 対数で見る成長</t>
  </si>
  <si>
    <t>毎期2倍の成長を直線で表示</t>
  </si>
  <si>
    <t>1-6-C 桁違いデータの比較</t>
  </si>
  <si>
    <t>規模の違う2社を平行な線で比べる</t>
  </si>
  <si>
    <t>各シートはWebの本文と対応しています。本文を読んだあとに、対応するシートで手を動かしてください。</t>
  </si>
  <si>
    <t>© Transparently / 榊 裕次郎</t>
  </si>
  <si>
    <t>1-6-C 桁の違うデータを公平に比べる</t>
  </si>
  <si>
    <t>会社A(1万円)と会社B(100億円) - 通常グラフではAが見えない、対数なら平行に</t>
  </si>
  <si>
    <t>会社A 売上(万円)</t>
  </si>
  <si>
    <t>会社B 売上(万円)</t>
  </si>
  <si>
    <t>1期</t>
  </si>
  <si>
    <t>2期</t>
  </si>
  <si>
    <t>3期</t>
  </si>
  <si>
    <t>4期</t>
  </si>
  <si>
    <t>5期</t>
  </si>
  <si>
    <t>6期</t>
  </si>
  <si>
    <t>7期</t>
  </si>
  <si>
    <t>8期</t>
  </si>
  <si>
    <t>9期</t>
  </si>
  <si>
    <t>10期</t>
  </si>
  <si>
    <t>【通常】A4:C14を選択 → 折れ線 → AはX軸に張り付いて見えない</t>
  </si>
  <si>
    <t>【対数】縦軸を対数目盛に変更 → AとBが平行な2本線に！</t>
  </si>
  <si>
    <t>1-6-B 指数関数的成長と対数グラフ</t>
  </si>
  <si>
    <t>毎期2倍で20期成長する売上を、通常グラフと対数グラフで比較</t>
  </si>
  <si>
    <t>売上(万円)</t>
  </si>
  <si>
    <t>LOG10(売上)</t>
  </si>
  <si>
    <t>11期</t>
  </si>
  <si>
    <t>12期</t>
  </si>
  <si>
    <t>13期</t>
  </si>
  <si>
    <t>14期</t>
  </si>
  <si>
    <t>15期</t>
  </si>
  <si>
    <t>16期</t>
  </si>
  <si>
    <t>17期</t>
  </si>
  <si>
    <t>18期</t>
  </si>
  <si>
    <t>19期</t>
  </si>
  <si>
    <t>20期</t>
  </si>
  <si>
    <t>【通常グラフ】A4:B24を選択 → 折れ線グラフ → 急上昇カーブ</t>
  </si>
  <si>
    <t>1-6-A 対数の基礎 - 「10倍」が「+1」に変わる</t>
  </si>
  <si>
    <t>10倍ずつ増える数を、LOG10関数で対数値に変換</t>
  </si>
  <si>
    <t>10倍ずつ</t>
  </si>
  <si>
    <t>LOG10()の値</t>
  </si>
  <si>
    <t>1の対数</t>
  </si>
  <si>
    <t>10の対数</t>
  </si>
  <si>
    <t>100の対数</t>
  </si>
  <si>
    <t>1,000の対数</t>
  </si>
  <si>
    <t>10,000の対数</t>
  </si>
  <si>
    <t>100,000の対数</t>
  </si>
  <si>
    <t>1,000,000の対数</t>
  </si>
  <si>
    <t>A列：1, 10, 100... と「10倍ずつ」増えている</t>
  </si>
  <si>
    <t>C列：0, 1, 2, 3... と「1ずつ」増えている</t>
  </si>
  <si>
    <t>1-5 時系列データの要約 - 売上推移と変化率・指数</t>
  </si>
  <si>
    <t>折れ線グラフ、変化率、指数（基準年=100）の計算</t>
  </si>
  <si>
    <t>売上(億円)</t>
  </si>
  <si>
    <t>前年比変化率(%)</t>
  </si>
  <si>
    <t>指数(2020=100)</t>
  </si>
  <si>
    <t>2020年</t>
  </si>
  <si>
    <t>2021年</t>
  </si>
  <si>
    <t>2022年</t>
  </si>
  <si>
    <t>2023年</t>
  </si>
  <si>
    <t>2024年</t>
  </si>
  <si>
    <t>・5年間で売上は500→660億円（32%増）</t>
  </si>
  <si>
    <t>・指数は基準年の2020年を100とすると、2024年は132</t>
  </si>
  <si>
    <t>1-4-D 誤解を招きやすいグラフ - 縦軸の取り方</t>
  </si>
  <si>
    <t>前年比増加額(億円)</t>
  </si>
  <si>
    <t>増加率(%)</t>
  </si>
  <si>
    <t>【良い例】縦軸を0から始める棒グラフ</t>
  </si>
  <si>
    <t>→ 3年でほぼ横ばい（実際は2%増の小さな変化）と正しく伝わる</t>
  </si>
  <si>
    <t>【悪い例】縦軸を100から始める棒グラフ</t>
  </si>
  <si>
    <t>→ わずか2%の伸びが、視覚的に3倍の伸びに見える</t>
  </si>
  <si>
    <t>1-4-C 時点の異なる複数の帯グラフ - 社員年代構成の変化</t>
  </si>
  <si>
    <t>20代(%)</t>
  </si>
  <si>
    <t>30代(%)</t>
  </si>
  <si>
    <t>40代(%)</t>
  </si>
  <si>
    <t>50代以上(%)</t>
  </si>
  <si>
    <t>合計(%)</t>
  </si>
  <si>
    <t>1-4-B 積み上げ棒グラフ - 店舗×商品カテゴリ</t>
  </si>
  <si>
    <t>1本の棒の中に複数のカテゴリを積み上げて、合計と内訳を同時に表示</t>
  </si>
  <si>
    <t>食品(万円)</t>
  </si>
  <si>
    <t>雑貨(万円)</t>
  </si>
  <si>
    <t>衣料(万円)</t>
  </si>
  <si>
    <t>合計(万円)</t>
  </si>
  <si>
    <t>A店</t>
  </si>
  <si>
    <t>B店</t>
  </si>
  <si>
    <t>C店</t>
  </si>
  <si>
    <t>D店</t>
  </si>
  <si>
    <t>E店</t>
  </si>
  <si>
    <t>100%積み上げにすると帯グラフになる</t>
  </si>
  <si>
    <t>1-4-A 複合グラフ - 月別売上と前年同月比</t>
  </si>
  <si>
    <t>棒グラフ（売上）と折れ線グラフ（前年同月比）を1枚に重ねるパターン</t>
  </si>
  <si>
    <t>今年の売上(万円)</t>
  </si>
  <si>
    <t>前年の売上(万円)</t>
  </si>
  <si>
    <t>前年同月比(%)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</si>
  <si>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</si>
  <si>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</si>
  <si>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</si>
  <si>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</si>
  <si>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</si>
  <si>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</si>
  <si>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</si>
  <si>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</si>
  <si>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</si>
  <si>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</si>
  <si>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</si>
  <si>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</si>
  <si>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1-3 グラフによるデータの要約</t>
  </si>
  <si>
    <t>【A】月別売上の推移（折れ線グラフ用）</t>
  </si>
  <si>
    <t>【B】5教科の成績バランス（レーダーチャート用）</t>
  </si>
  <si>
    <t>【C】幹葉図のもとデータ（10人の点数）</t>
  </si>
  <si>
    <t>Aさん</t>
  </si>
  <si>
    <t>Bさん</t>
  </si>
  <si>
    <t>【C】幹葉図はExcelに専用機能はないので、手で書く練習として活用してください</t>
  </si>
  <si>
    <t>1-2 質的変数の要約 - 社員50人の血液型データ</t>
  </si>
  <si>
    <t>質的 or 量的</t>
  </si>
  <si>
    <t>1位・2位・3位</t>
  </si>
  <si>
    <t>身長（cm）</t>
  </si>
  <si>
    <t>血液型（A・B・O・AB）</t>
  </si>
  <si>
    <t>満足度（5段階）</t>
  </si>
  <si>
    <t>D列とE列を空欄にして、自分で考えてみてください</t>
    <phoneticPr fontId="9"/>
  </si>
  <si>
    <t>解答があります</t>
    <phoneticPr fontId="9"/>
  </si>
  <si>
    <t>黒塗りで消えている解答例（E列）と一致したかを確認しましょう</t>
    <rPh sb="0" eb="2">
      <t>クロヌ</t>
    </rPh>
    <rPh sb="4" eb="5">
      <t>キ</t>
    </rPh>
    <phoneticPr fontId="9"/>
  </si>
  <si>
    <t>① F5:G9を選択 → 挿入 → 縦棒グラフ（棒グラフ）</t>
  </si>
  <si>
    <t>② F5:G9を選択 → 挿入 → 円グラフ</t>
  </si>
  <si>
    <t>③ F5:G9を選択 → 挿入 → 100%積み上げ横棒（帯グラフ） ※ 「グラフのデザイン」タブより、行/列の入れ替えを行ってください</t>
    <rPh sb="52" eb="53">
      <t>ギョウ</t>
    </rPh>
    <rPh sb="54" eb="55">
      <t>レツ</t>
    </rPh>
    <rPh sb="56" eb="57">
      <t>イ</t>
    </rPh>
    <rPh sb="58" eb="59">
      <t>カ</t>
    </rPh>
    <rPh sb="61" eb="62">
      <t>オコナ</t>
    </rPh>
    <phoneticPr fontId="9"/>
  </si>
  <si>
    <t>B5:D55を選択 → 挿入 → ピボットテーブル</t>
    <phoneticPr fontId="9"/>
  </si>
  <si>
    <t>クロス集計表の作り方</t>
    <rPh sb="5" eb="6">
      <t>ヒョウ</t>
    </rPh>
    <rPh sb="7" eb="8">
      <t>ツク</t>
    </rPh>
    <rPh sb="9" eb="10">
      <t>カタ</t>
    </rPh>
    <phoneticPr fontId="9"/>
  </si>
  <si>
    <t>【A】折れ線：B7:C19を選択 → 挿入 → 折れ線グラフ</t>
    <phoneticPr fontId="9"/>
  </si>
  <si>
    <t>【B】レーダー：E7:G12を選択 → 挿入 → レーダーチャート</t>
    <phoneticPr fontId="9"/>
  </si>
  <si>
    <t>前年同比</t>
    <rPh sb="0" eb="4">
      <t>ゼンネンドウヒ</t>
    </rPh>
    <phoneticPr fontId="9"/>
  </si>
  <si>
    <t>B5:C17,E5:F17を選択 → 挿入 → 組み合わせグラフ → 棒+折れ線（第2軸）</t>
    <phoneticPr fontId="9"/>
  </si>
  <si>
    <t>前年同比も含める理由は、ここを下回ると昨年よりも－というのを直線でグラフに入れるため</t>
    <rPh sb="0" eb="2">
      <t>ゼンネン</t>
    </rPh>
    <rPh sb="2" eb="4">
      <t>ドウヒ</t>
    </rPh>
    <rPh sb="5" eb="6">
      <t>フク</t>
    </rPh>
    <rPh sb="8" eb="10">
      <t>リユウ</t>
    </rPh>
    <rPh sb="15" eb="17">
      <t>シタマワ</t>
    </rPh>
    <rPh sb="19" eb="21">
      <t>サクネン</t>
    </rPh>
    <rPh sb="30" eb="32">
      <t>チョクセン</t>
    </rPh>
    <rPh sb="37" eb="38">
      <t>イ</t>
    </rPh>
    <phoneticPr fontId="9"/>
  </si>
  <si>
    <t>B5:E10を選択 → 挿入 → 縦棒グラフ → 積み上げ縦棒</t>
    <phoneticPr fontId="9"/>
  </si>
  <si>
    <t>B5:F8を選択 → 挿入 → 横棒グラフ → 100%積み上げ横棒</t>
    <phoneticPr fontId="9"/>
  </si>
  <si>
    <t>こちらもグラフのデザインから、行/列を入れ替えてください</t>
    <rPh sb="15" eb="16">
      <t>ギョウ</t>
    </rPh>
    <rPh sb="17" eb="18">
      <t>レツ</t>
    </rPh>
    <rPh sb="19" eb="20">
      <t>イ</t>
    </rPh>
    <rPh sb="21" eb="22">
      <t>カ</t>
    </rPh>
    <phoneticPr fontId="9"/>
  </si>
  <si>
    <t>B5:C8を選択 → 挿入 → 縦棒グラフ</t>
    <phoneticPr fontId="9"/>
  </si>
  <si>
    <t>上記グラフ作成後 → 100が最小値で出力されている</t>
    <rPh sb="15" eb="18">
      <t>サイショウチ</t>
    </rPh>
    <rPh sb="19" eb="21">
      <t>シュツリョク</t>
    </rPh>
    <phoneticPr fontId="9"/>
  </si>
  <si>
    <t>→ グラフの縦軸を右クリック→軸の書式設定より、最小値を0に修正する</t>
    <rPh sb="6" eb="8">
      <t>タテジク</t>
    </rPh>
    <rPh sb="9" eb="10">
      <t>ミギ</t>
    </rPh>
    <rPh sb="15" eb="16">
      <t>ジク</t>
    </rPh>
    <rPh sb="17" eb="21">
      <t>ショシキセッテイ</t>
    </rPh>
    <rPh sb="24" eb="27">
      <t>サイショウチ</t>
    </rPh>
    <rPh sb="30" eb="32">
      <t>シュウセイ</t>
    </rPh>
    <phoneticPr fontId="9"/>
  </si>
  <si>
    <t>1-1-A データの種類</t>
    <phoneticPr fontId="9"/>
  </si>
  <si>
    <t>1-2-B ３つの表パターン</t>
    <rPh sb="9" eb="10">
      <t>ヒョウ</t>
    </rPh>
    <phoneticPr fontId="9"/>
  </si>
  <si>
    <t>３つの表パターンの例題</t>
    <rPh sb="3" eb="4">
      <t>ヒョウ</t>
    </rPh>
    <rPh sb="9" eb="11">
      <t>レイダイ</t>
    </rPh>
    <phoneticPr fontId="9"/>
  </si>
  <si>
    <t>1-1-A データの種類 - 練習</t>
    <phoneticPr fontId="9"/>
  </si>
  <si>
    <t>1-1-B 3つの表パターン</t>
    <rPh sb="9" eb="10">
      <t>ヒョウ</t>
    </rPh>
    <phoneticPr fontId="9"/>
  </si>
  <si>
    <t>クロスセクションデータ・時系列データ・パネルデータのサンプルです。</t>
    <rPh sb="12" eb="15">
      <t>ジケイレツ</t>
    </rPh>
    <phoneticPr fontId="9"/>
  </si>
  <si>
    <t>Date</t>
  </si>
  <si>
    <t>売上個数</t>
    <rPh sb="0" eb="4">
      <t>ウリアゲコスウ</t>
    </rPh>
    <phoneticPr fontId="3"/>
  </si>
  <si>
    <t>販売価格</t>
    <rPh sb="0" eb="4">
      <t>ハンバイカカク</t>
    </rPh>
    <phoneticPr fontId="3"/>
  </si>
  <si>
    <t>売上金額</t>
    <rPh sb="0" eb="4">
      <t>ウリアゲキンガク</t>
    </rPh>
    <phoneticPr fontId="3"/>
  </si>
  <si>
    <t>★ 時系列データ</t>
    <rPh sb="2" eb="5">
      <t>ジケイレツ</t>
    </rPh>
    <phoneticPr fontId="9"/>
  </si>
  <si>
    <t>★ クロスセクションデータ</t>
    <phoneticPr fontId="9"/>
  </si>
  <si>
    <t>F店</t>
    <rPh sb="1" eb="2">
      <t>テン</t>
    </rPh>
    <phoneticPr fontId="9"/>
  </si>
  <si>
    <t>G店</t>
    <rPh sb="1" eb="2">
      <t>テン</t>
    </rPh>
    <phoneticPr fontId="9"/>
  </si>
  <si>
    <t>H店</t>
    <rPh sb="1" eb="2">
      <t>テン</t>
    </rPh>
    <phoneticPr fontId="9"/>
  </si>
  <si>
    <t>I店</t>
    <rPh sb="1" eb="2">
      <t>テン</t>
    </rPh>
    <phoneticPr fontId="9"/>
  </si>
  <si>
    <t>並び替えても問題なし</t>
    <rPh sb="0" eb="1">
      <t>ナラ</t>
    </rPh>
    <rPh sb="2" eb="3">
      <t>カ</t>
    </rPh>
    <rPh sb="6" eb="8">
      <t>モンダイ</t>
    </rPh>
    <phoneticPr fontId="9"/>
  </si>
  <si>
    <t>並び変えると時間の情報が消えてしまう</t>
    <rPh sb="0" eb="1">
      <t>ナラ</t>
    </rPh>
    <rPh sb="2" eb="3">
      <t>カ</t>
    </rPh>
    <rPh sb="6" eb="8">
      <t>ジカン</t>
    </rPh>
    <rPh sb="9" eb="11">
      <t>ジョウホウ</t>
    </rPh>
    <rPh sb="12" eb="13">
      <t>キ</t>
    </rPh>
    <phoneticPr fontId="9"/>
  </si>
  <si>
    <t>Date</t>
    <phoneticPr fontId="17"/>
  </si>
  <si>
    <t>店名</t>
    <rPh sb="0" eb="2">
      <t>テンメイ</t>
    </rPh>
    <phoneticPr fontId="3"/>
  </si>
  <si>
    <t>A店</t>
    <rPh sb="1" eb="2">
      <t>テン</t>
    </rPh>
    <phoneticPr fontId="17"/>
  </si>
  <si>
    <t>B店</t>
    <rPh sb="1" eb="2">
      <t>テン</t>
    </rPh>
    <phoneticPr fontId="17"/>
  </si>
  <si>
    <t>C店</t>
    <rPh sb="1" eb="2">
      <t>テン</t>
    </rPh>
    <phoneticPr fontId="17"/>
  </si>
  <si>
    <t>★ パネルデータ</t>
    <phoneticPr fontId="9"/>
  </si>
  <si>
    <t>クロスセクション＋時系列データ</t>
    <rPh sb="9" eb="12">
      <t>ジケイレツ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</si>
</sst>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sz val="11"/>
      <color theme="1"/>
      <name val="メイリオ"/>
      <family val="3"/>
      <charset val="128"/>
    </font>
    <font>
      <i/>
      <sz val="11"/>
      <color rgb="FF6B6B6B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i/>
      <sz val="10"/>
      <color rgb="FF6B6B6B"/>
      <name val="メイリオ"/>
      <family val="3"/>
      <charset val="128"/>
    </font>
    <font>
      <i/>
      <sz val="10"/>
      <color rgb="FF2D5E3F"/>
      <name val="メイリオ"/>
      <family val="3"/>
      <charset val="128"/>
    </font>
    <font>
      <sz val="6"/>
      <name val="ＭＳ Ｐゴシック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i/>
      <sz val="10"/>
      <color rgb="FF4A4A4A"/>
      <name val="メイリオ"/>
      <family val="3"/>
      <charset val="128"/>
    </font>
    <font>
      <b/>
      <sz val="11"/>
      <color rgb="FFC0392B"/>
      <name val="メイリオ"/>
      <family val="3"/>
      <charset val="128"/>
    </font>
    <font>
      <b/>
      <sz val="13"/>
      <color rgb="FF2D5E3F"/>
      <name val="メイリオ"/>
      <family val="3"/>
      <charset val="128"/>
    </font>
    <font>
      <sz val="11"/>
      <color theme="1"/>
      <name val="Calibri"/>
      <family val="2"/>
      <charset val="1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D5E3F"/>
        <bgColor rgb="FF4A4A4A"/>
      </patternFill>
    </fill>
    <fill>
      <patternFill patternType="solid">
        <fgColor rgb="FFA8C5B0"/>
        <bgColor rgb="FFCCCCCC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8C5B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C0392B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6"/>
  <sheetViews>
    <sheetView tabSelected="1" zoomScaleNormal="100" workbookViewId="0"/>
  </sheetViews>
  <sheetFormatPr defaultColWidth="8.7109375" defaultRowHeight="18.75" customHeight="1" x14ac:dyDescent="0.25"/>
  <cols>
    <col min="1" max="1" width="4.7109375" style="10" customWidth="1"/>
    <col min="2" max="2" width="39.7109375" style="10" customWidth="1"/>
    <col min="3" max="3" width="70" style="10" customWidth="1"/>
    <col min="4" max="16384" width="8.7109375" style="10"/>
  </cols>
  <sheetData>
    <row r="2" spans="2:3" ht="30" customHeight="1" x14ac:dyDescent="0.25">
      <c r="B2" s="9" t="s">
        <v>72</v>
      </c>
    </row>
    <row r="3" spans="2:3" ht="18.75" customHeight="1" x14ac:dyDescent="0.25">
      <c r="B3" s="11" t="s">
        <v>73</v>
      </c>
    </row>
    <row r="6" spans="2:3" ht="18.75" customHeight="1" x14ac:dyDescent="0.25">
      <c r="B6" s="12" t="s">
        <v>0</v>
      </c>
    </row>
    <row r="8" spans="2:3" ht="18.75" customHeight="1" x14ac:dyDescent="0.25">
      <c r="B8" s="13" t="s">
        <v>222</v>
      </c>
      <c r="C8" s="14" t="s">
        <v>1</v>
      </c>
    </row>
    <row r="9" spans="2:3" ht="18.75" customHeight="1" x14ac:dyDescent="0.25">
      <c r="B9" s="13" t="s">
        <v>223</v>
      </c>
      <c r="C9" s="14" t="s">
        <v>224</v>
      </c>
    </row>
    <row r="10" spans="2:3" ht="18.75" customHeight="1" x14ac:dyDescent="0.25">
      <c r="B10" s="13" t="s">
        <v>74</v>
      </c>
      <c r="C10" s="14" t="s">
        <v>75</v>
      </c>
    </row>
    <row r="11" spans="2:3" ht="18.75" customHeight="1" x14ac:dyDescent="0.25">
      <c r="B11" s="13" t="s">
        <v>76</v>
      </c>
      <c r="C11" s="14" t="s">
        <v>2</v>
      </c>
    </row>
    <row r="12" spans="2:3" ht="18.75" customHeight="1" x14ac:dyDescent="0.25">
      <c r="B12" s="13" t="s">
        <v>77</v>
      </c>
      <c r="C12" s="14" t="s">
        <v>3</v>
      </c>
    </row>
    <row r="13" spans="2:3" ht="18.75" customHeight="1" x14ac:dyDescent="0.25">
      <c r="B13" s="13" t="s">
        <v>78</v>
      </c>
      <c r="C13" s="14" t="s">
        <v>79</v>
      </c>
    </row>
    <row r="14" spans="2:3" ht="18.75" customHeight="1" x14ac:dyDescent="0.25">
      <c r="B14" s="13" t="s">
        <v>80</v>
      </c>
      <c r="C14" s="14" t="s">
        <v>81</v>
      </c>
    </row>
    <row r="15" spans="2:3" ht="18.75" customHeight="1" x14ac:dyDescent="0.25">
      <c r="B15" s="13" t="s">
        <v>82</v>
      </c>
      <c r="C15" s="14" t="s">
        <v>4</v>
      </c>
    </row>
    <row r="16" spans="2:3" ht="18.75" customHeight="1" x14ac:dyDescent="0.25">
      <c r="B16" s="13" t="s">
        <v>83</v>
      </c>
      <c r="C16" s="14" t="s">
        <v>5</v>
      </c>
    </row>
    <row r="17" spans="2:3" ht="18.75" customHeight="1" x14ac:dyDescent="0.25">
      <c r="B17" s="13" t="s">
        <v>84</v>
      </c>
      <c r="C17" s="14" t="s">
        <v>85</v>
      </c>
    </row>
    <row r="18" spans="2:3" ht="18.75" customHeight="1" x14ac:dyDescent="0.25">
      <c r="B18" s="13" t="s">
        <v>86</v>
      </c>
      <c r="C18" s="14" t="s">
        <v>87</v>
      </c>
    </row>
    <row r="19" spans="2:3" ht="18.75" customHeight="1" x14ac:dyDescent="0.25">
      <c r="B19" s="13" t="s">
        <v>88</v>
      </c>
      <c r="C19" s="14" t="s">
        <v>89</v>
      </c>
    </row>
    <row r="21" spans="2:3" ht="18.75" customHeight="1" x14ac:dyDescent="0.25">
      <c r="B21" s="12" t="s">
        <v>6</v>
      </c>
    </row>
    <row r="22" spans="2:3" ht="18.75" customHeight="1" x14ac:dyDescent="0.25">
      <c r="B22" s="14" t="s">
        <v>90</v>
      </c>
    </row>
    <row r="23" spans="2:3" ht="18.75" customHeight="1" x14ac:dyDescent="0.25">
      <c r="B23" s="14" t="s">
        <v>7</v>
      </c>
    </row>
    <row r="25" spans="2:3" ht="18.75" customHeight="1" x14ac:dyDescent="0.25">
      <c r="B25" s="15" t="s">
        <v>91</v>
      </c>
    </row>
    <row r="26" spans="2:3" ht="18.75" customHeight="1" x14ac:dyDescent="0.25">
      <c r="B26" s="16" t="s">
        <v>8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18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2" width="12" style="10" customWidth="1"/>
    <col min="3" max="3" width="14" style="10" customWidth="1"/>
    <col min="4" max="4" width="20" style="10" customWidth="1"/>
    <col min="5" max="5" width="18" style="10" customWidth="1"/>
    <col min="6" max="16384" width="8.7109375" style="10"/>
  </cols>
  <sheetData>
    <row r="2" spans="2:5" ht="24.75" x14ac:dyDescent="0.25">
      <c r="B2" s="17" t="s">
        <v>136</v>
      </c>
    </row>
    <row r="3" spans="2:5" x14ac:dyDescent="0.25">
      <c r="B3" s="15" t="s">
        <v>137</v>
      </c>
    </row>
    <row r="5" spans="2:5" x14ac:dyDescent="0.25">
      <c r="B5" s="1" t="s">
        <v>52</v>
      </c>
      <c r="C5" s="1" t="s">
        <v>138</v>
      </c>
      <c r="D5" s="1" t="s">
        <v>139</v>
      </c>
      <c r="E5" s="1" t="s">
        <v>140</v>
      </c>
    </row>
    <row r="6" spans="2:5" x14ac:dyDescent="0.25">
      <c r="B6" s="2" t="s">
        <v>141</v>
      </c>
      <c r="C6" s="7">
        <v>500</v>
      </c>
      <c r="D6" s="8" t="s">
        <v>53</v>
      </c>
      <c r="E6" s="8">
        <f>C6/$C$6*100</f>
        <v>100</v>
      </c>
    </row>
    <row r="7" spans="2:5" x14ac:dyDescent="0.25">
      <c r="B7" s="2" t="s">
        <v>142</v>
      </c>
      <c r="C7" s="7">
        <v>540</v>
      </c>
      <c r="D7" s="8">
        <f>(C7-C6)/C6*100</f>
        <v>8</v>
      </c>
      <c r="E7" s="8">
        <f>C7/$C$6*100</f>
        <v>108</v>
      </c>
    </row>
    <row r="8" spans="2:5" x14ac:dyDescent="0.25">
      <c r="B8" s="2" t="s">
        <v>143</v>
      </c>
      <c r="C8" s="7">
        <v>575</v>
      </c>
      <c r="D8" s="8">
        <f>(C8-C7)/C7*100</f>
        <v>6.481481481481481</v>
      </c>
      <c r="E8" s="8">
        <f>C8/$C$6*100</f>
        <v>114.99999999999999</v>
      </c>
    </row>
    <row r="9" spans="2:5" x14ac:dyDescent="0.25">
      <c r="B9" s="2" t="s">
        <v>144</v>
      </c>
      <c r="C9" s="7">
        <v>620</v>
      </c>
      <c r="D9" s="8">
        <f>(C9-C8)/C8*100</f>
        <v>7.8260869565217401</v>
      </c>
      <c r="E9" s="8">
        <f>C9/$C$6*100</f>
        <v>124</v>
      </c>
    </row>
    <row r="10" spans="2:5" x14ac:dyDescent="0.25">
      <c r="B10" s="2" t="s">
        <v>145</v>
      </c>
      <c r="C10" s="7">
        <v>660</v>
      </c>
      <c r="D10" s="8">
        <f>(C10-C9)/C9*100</f>
        <v>6.4516129032258061</v>
      </c>
      <c r="E10" s="8">
        <f>C10/$C$6*100</f>
        <v>132</v>
      </c>
    </row>
    <row r="12" spans="2:5" x14ac:dyDescent="0.25">
      <c r="B12" s="18" t="s">
        <v>54</v>
      </c>
    </row>
    <row r="13" spans="2:5" x14ac:dyDescent="0.25">
      <c r="B13" s="19" t="s">
        <v>146</v>
      </c>
    </row>
    <row r="14" spans="2:5" x14ac:dyDescent="0.25">
      <c r="B14" s="19" t="s">
        <v>147</v>
      </c>
    </row>
    <row r="15" spans="2:5" x14ac:dyDescent="0.25">
      <c r="B15" s="19" t="s">
        <v>55</v>
      </c>
    </row>
    <row r="17" spans="2:2" x14ac:dyDescent="0.25">
      <c r="B17" s="18"/>
    </row>
    <row r="18" spans="2:2" x14ac:dyDescent="0.25">
      <c r="B18" s="19"/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17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4" width="14" style="10" customWidth="1"/>
    <col min="5" max="5" width="22" style="10" customWidth="1"/>
    <col min="6" max="16384" width="8.7109375" style="10"/>
  </cols>
  <sheetData>
    <row r="2" spans="2:5" ht="24.75" x14ac:dyDescent="0.25">
      <c r="B2" s="17" t="s">
        <v>123</v>
      </c>
    </row>
    <row r="3" spans="2:5" x14ac:dyDescent="0.25">
      <c r="B3" s="15" t="s">
        <v>124</v>
      </c>
    </row>
    <row r="5" spans="2:5" x14ac:dyDescent="0.25">
      <c r="B5" s="1" t="s">
        <v>56</v>
      </c>
      <c r="C5" s="1" t="s">
        <v>125</v>
      </c>
      <c r="D5" s="1" t="s">
        <v>126</v>
      </c>
      <c r="E5" s="1" t="s">
        <v>57</v>
      </c>
    </row>
    <row r="6" spans="2:5" x14ac:dyDescent="0.25">
      <c r="B6" s="3">
        <v>1</v>
      </c>
      <c r="C6" s="2" t="s">
        <v>58</v>
      </c>
      <c r="D6" s="5">
        <f t="shared" ref="D6:D12" si="0">LOG10(B6)</f>
        <v>0</v>
      </c>
      <c r="E6" s="6" t="s">
        <v>127</v>
      </c>
    </row>
    <row r="7" spans="2:5" x14ac:dyDescent="0.25">
      <c r="B7" s="3">
        <v>10</v>
      </c>
      <c r="C7" s="2" t="s">
        <v>59</v>
      </c>
      <c r="D7" s="5">
        <f t="shared" si="0"/>
        <v>1</v>
      </c>
      <c r="E7" s="6" t="s">
        <v>128</v>
      </c>
    </row>
    <row r="8" spans="2:5" x14ac:dyDescent="0.25">
      <c r="B8" s="3">
        <v>100</v>
      </c>
      <c r="C8" s="2" t="s">
        <v>60</v>
      </c>
      <c r="D8" s="5">
        <f t="shared" si="0"/>
        <v>2</v>
      </c>
      <c r="E8" s="6" t="s">
        <v>129</v>
      </c>
    </row>
    <row r="9" spans="2:5" x14ac:dyDescent="0.25">
      <c r="B9" s="3">
        <v>1000</v>
      </c>
      <c r="C9" s="2" t="s">
        <v>61</v>
      </c>
      <c r="D9" s="5">
        <f t="shared" si="0"/>
        <v>3</v>
      </c>
      <c r="E9" s="6" t="s">
        <v>130</v>
      </c>
    </row>
    <row r="10" spans="2:5" x14ac:dyDescent="0.25">
      <c r="B10" s="3">
        <v>10000</v>
      </c>
      <c r="C10" s="2" t="s">
        <v>62</v>
      </c>
      <c r="D10" s="5">
        <f t="shared" si="0"/>
        <v>4</v>
      </c>
      <c r="E10" s="6" t="s">
        <v>131</v>
      </c>
    </row>
    <row r="11" spans="2:5" x14ac:dyDescent="0.25">
      <c r="B11" s="3">
        <v>100000</v>
      </c>
      <c r="C11" s="2" t="s">
        <v>63</v>
      </c>
      <c r="D11" s="5">
        <f t="shared" si="0"/>
        <v>5</v>
      </c>
      <c r="E11" s="6" t="s">
        <v>132</v>
      </c>
    </row>
    <row r="12" spans="2:5" x14ac:dyDescent="0.25">
      <c r="B12" s="3">
        <v>1000000</v>
      </c>
      <c r="C12" s="2" t="s">
        <v>64</v>
      </c>
      <c r="D12" s="5">
        <f t="shared" si="0"/>
        <v>6</v>
      </c>
      <c r="E12" s="6" t="s">
        <v>133</v>
      </c>
    </row>
    <row r="14" spans="2:5" x14ac:dyDescent="0.25">
      <c r="B14" s="18" t="s">
        <v>65</v>
      </c>
    </row>
    <row r="15" spans="2:5" x14ac:dyDescent="0.25">
      <c r="B15" s="19" t="s">
        <v>134</v>
      </c>
    </row>
    <row r="16" spans="2:5" x14ac:dyDescent="0.25">
      <c r="B16" s="19" t="s">
        <v>135</v>
      </c>
    </row>
    <row r="17" spans="2:2" x14ac:dyDescent="0.25">
      <c r="B17" s="19" t="s">
        <v>66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D29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2" width="10" style="10" customWidth="1"/>
    <col min="3" max="3" width="18" style="10" customWidth="1"/>
    <col min="4" max="4" width="14" style="10" customWidth="1"/>
    <col min="5" max="16384" width="8.7109375" style="10"/>
  </cols>
  <sheetData>
    <row r="2" spans="2:4" ht="24.75" x14ac:dyDescent="0.25">
      <c r="B2" s="17" t="s">
        <v>108</v>
      </c>
    </row>
    <row r="3" spans="2:4" x14ac:dyDescent="0.25">
      <c r="B3" s="15" t="s">
        <v>109</v>
      </c>
    </row>
    <row r="5" spans="2:4" x14ac:dyDescent="0.25">
      <c r="B5" s="1" t="s">
        <v>67</v>
      </c>
      <c r="C5" s="1" t="s">
        <v>110</v>
      </c>
      <c r="D5" s="1" t="s">
        <v>111</v>
      </c>
    </row>
    <row r="6" spans="2:4" x14ac:dyDescent="0.25">
      <c r="B6" s="2" t="s">
        <v>96</v>
      </c>
      <c r="C6" s="3">
        <v>100</v>
      </c>
      <c r="D6" s="4">
        <f t="shared" ref="D6:D25" si="0">LOG10(C6)</f>
        <v>2</v>
      </c>
    </row>
    <row r="7" spans="2:4" x14ac:dyDescent="0.25">
      <c r="B7" s="2" t="s">
        <v>97</v>
      </c>
      <c r="C7" s="3">
        <v>200</v>
      </c>
      <c r="D7" s="4">
        <f t="shared" si="0"/>
        <v>2.3010299956639813</v>
      </c>
    </row>
    <row r="8" spans="2:4" x14ac:dyDescent="0.25">
      <c r="B8" s="2" t="s">
        <v>98</v>
      </c>
      <c r="C8" s="3">
        <v>400</v>
      </c>
      <c r="D8" s="4">
        <f t="shared" si="0"/>
        <v>2.6020599913279625</v>
      </c>
    </row>
    <row r="9" spans="2:4" x14ac:dyDescent="0.25">
      <c r="B9" s="2" t="s">
        <v>99</v>
      </c>
      <c r="C9" s="3">
        <v>800</v>
      </c>
      <c r="D9" s="4">
        <f t="shared" si="0"/>
        <v>2.9030899869919438</v>
      </c>
    </row>
    <row r="10" spans="2:4" x14ac:dyDescent="0.25">
      <c r="B10" s="2" t="s">
        <v>100</v>
      </c>
      <c r="C10" s="3">
        <v>1600</v>
      </c>
      <c r="D10" s="4">
        <f t="shared" si="0"/>
        <v>3.2041199826559246</v>
      </c>
    </row>
    <row r="11" spans="2:4" x14ac:dyDescent="0.25">
      <c r="B11" s="2" t="s">
        <v>101</v>
      </c>
      <c r="C11" s="3">
        <v>3200</v>
      </c>
      <c r="D11" s="4">
        <f t="shared" si="0"/>
        <v>3.5051499783199058</v>
      </c>
    </row>
    <row r="12" spans="2:4" x14ac:dyDescent="0.25">
      <c r="B12" s="2" t="s">
        <v>102</v>
      </c>
      <c r="C12" s="3">
        <v>6400</v>
      </c>
      <c r="D12" s="4">
        <f t="shared" si="0"/>
        <v>3.8061799739838871</v>
      </c>
    </row>
    <row r="13" spans="2:4" x14ac:dyDescent="0.25">
      <c r="B13" s="2" t="s">
        <v>103</v>
      </c>
      <c r="C13" s="3">
        <v>12800</v>
      </c>
      <c r="D13" s="4">
        <f t="shared" si="0"/>
        <v>4.1072099696478688</v>
      </c>
    </row>
    <row r="14" spans="2:4" x14ac:dyDescent="0.25">
      <c r="B14" s="2" t="s">
        <v>104</v>
      </c>
      <c r="C14" s="3">
        <v>25600</v>
      </c>
      <c r="D14" s="4">
        <f t="shared" si="0"/>
        <v>4.4082399653118491</v>
      </c>
    </row>
    <row r="15" spans="2:4" x14ac:dyDescent="0.25">
      <c r="B15" s="2" t="s">
        <v>105</v>
      </c>
      <c r="C15" s="3">
        <v>51200</v>
      </c>
      <c r="D15" s="4">
        <f t="shared" si="0"/>
        <v>4.7092699609758304</v>
      </c>
    </row>
    <row r="16" spans="2:4" x14ac:dyDescent="0.25">
      <c r="B16" s="2" t="s">
        <v>112</v>
      </c>
      <c r="C16" s="3">
        <v>102400</v>
      </c>
      <c r="D16" s="4">
        <f t="shared" si="0"/>
        <v>5.0102999566398116</v>
      </c>
    </row>
    <row r="17" spans="2:4" x14ac:dyDescent="0.25">
      <c r="B17" s="2" t="s">
        <v>113</v>
      </c>
      <c r="C17" s="3">
        <v>204800</v>
      </c>
      <c r="D17" s="4">
        <f t="shared" si="0"/>
        <v>5.3113299523037929</v>
      </c>
    </row>
    <row r="18" spans="2:4" x14ac:dyDescent="0.25">
      <c r="B18" s="2" t="s">
        <v>114</v>
      </c>
      <c r="C18" s="3">
        <v>409600</v>
      </c>
      <c r="D18" s="4">
        <f t="shared" si="0"/>
        <v>5.6123599479677742</v>
      </c>
    </row>
    <row r="19" spans="2:4" x14ac:dyDescent="0.25">
      <c r="B19" s="2" t="s">
        <v>115</v>
      </c>
      <c r="C19" s="3">
        <v>819200</v>
      </c>
      <c r="D19" s="4">
        <f t="shared" si="0"/>
        <v>5.9133899436317554</v>
      </c>
    </row>
    <row r="20" spans="2:4" x14ac:dyDescent="0.25">
      <c r="B20" s="2" t="s">
        <v>116</v>
      </c>
      <c r="C20" s="3">
        <v>1638400</v>
      </c>
      <c r="D20" s="4">
        <f t="shared" si="0"/>
        <v>6.2144199392957367</v>
      </c>
    </row>
    <row r="21" spans="2:4" x14ac:dyDescent="0.25">
      <c r="B21" s="2" t="s">
        <v>117</v>
      </c>
      <c r="C21" s="3">
        <v>3276800</v>
      </c>
      <c r="D21" s="4">
        <f t="shared" si="0"/>
        <v>6.5154499349597179</v>
      </c>
    </row>
    <row r="22" spans="2:4" x14ac:dyDescent="0.25">
      <c r="B22" s="2" t="s">
        <v>118</v>
      </c>
      <c r="C22" s="3">
        <v>6553600</v>
      </c>
      <c r="D22" s="4">
        <f t="shared" si="0"/>
        <v>6.8164799306236992</v>
      </c>
    </row>
    <row r="23" spans="2:4" x14ac:dyDescent="0.25">
      <c r="B23" s="2" t="s">
        <v>119</v>
      </c>
      <c r="C23" s="3">
        <v>13107200</v>
      </c>
      <c r="D23" s="4">
        <f t="shared" si="0"/>
        <v>7.1175099262876804</v>
      </c>
    </row>
    <row r="24" spans="2:4" x14ac:dyDescent="0.25">
      <c r="B24" s="2" t="s">
        <v>120</v>
      </c>
      <c r="C24" s="3">
        <v>26214400</v>
      </c>
      <c r="D24" s="4">
        <f t="shared" si="0"/>
        <v>7.4185399219516617</v>
      </c>
    </row>
    <row r="25" spans="2:4" x14ac:dyDescent="0.25">
      <c r="B25" s="2" t="s">
        <v>121</v>
      </c>
      <c r="C25" s="3">
        <v>52428800</v>
      </c>
      <c r="D25" s="4">
        <f t="shared" si="0"/>
        <v>7.7195699176156429</v>
      </c>
    </row>
    <row r="27" spans="2:4" x14ac:dyDescent="0.25">
      <c r="B27" s="18" t="s">
        <v>36</v>
      </c>
    </row>
    <row r="28" spans="2:4" x14ac:dyDescent="0.25">
      <c r="B28" s="19" t="s">
        <v>122</v>
      </c>
    </row>
    <row r="29" spans="2:4" x14ac:dyDescent="0.25">
      <c r="B29" s="19" t="s">
        <v>68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20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2" width="10" style="10" customWidth="1"/>
    <col min="3" max="4" width="22" style="10" customWidth="1"/>
    <col min="5" max="6" width="12" style="10" customWidth="1"/>
    <col min="7" max="16384" width="8.7109375" style="10"/>
  </cols>
  <sheetData>
    <row r="2" spans="2:6" ht="24.75" x14ac:dyDescent="0.25">
      <c r="B2" s="17" t="s">
        <v>92</v>
      </c>
    </row>
    <row r="3" spans="2:6" x14ac:dyDescent="0.25">
      <c r="B3" s="15" t="s">
        <v>93</v>
      </c>
    </row>
    <row r="5" spans="2:6" x14ac:dyDescent="0.25">
      <c r="B5" s="1" t="s">
        <v>67</v>
      </c>
      <c r="C5" s="1" t="s">
        <v>94</v>
      </c>
      <c r="D5" s="1" t="s">
        <v>95</v>
      </c>
      <c r="E5" s="1" t="s">
        <v>69</v>
      </c>
      <c r="F5" s="1" t="s">
        <v>70</v>
      </c>
    </row>
    <row r="6" spans="2:6" x14ac:dyDescent="0.25">
      <c r="B6" s="2" t="s">
        <v>96</v>
      </c>
      <c r="C6" s="3">
        <v>1</v>
      </c>
      <c r="D6" s="3">
        <v>1000000</v>
      </c>
      <c r="E6" s="4">
        <f t="shared" ref="E6:E15" si="0">LOG10(C6)</f>
        <v>0</v>
      </c>
      <c r="F6" s="4">
        <f t="shared" ref="F6:F15" si="1">LOG10(D6)</f>
        <v>6</v>
      </c>
    </row>
    <row r="7" spans="2:6" x14ac:dyDescent="0.25">
      <c r="B7" s="2" t="s">
        <v>97</v>
      </c>
      <c r="C7" s="3">
        <v>2</v>
      </c>
      <c r="D7" s="3">
        <v>2000000</v>
      </c>
      <c r="E7" s="4">
        <f t="shared" si="0"/>
        <v>0.3010299956639812</v>
      </c>
      <c r="F7" s="4">
        <f t="shared" si="1"/>
        <v>6.3010299956639813</v>
      </c>
    </row>
    <row r="8" spans="2:6" x14ac:dyDescent="0.25">
      <c r="B8" s="2" t="s">
        <v>98</v>
      </c>
      <c r="C8" s="3">
        <v>4</v>
      </c>
      <c r="D8" s="3">
        <v>4000000</v>
      </c>
      <c r="E8" s="4">
        <f t="shared" si="0"/>
        <v>0.6020599913279624</v>
      </c>
      <c r="F8" s="4">
        <f t="shared" si="1"/>
        <v>6.6020599913279625</v>
      </c>
    </row>
    <row r="9" spans="2:6" x14ac:dyDescent="0.25">
      <c r="B9" s="2" t="s">
        <v>99</v>
      </c>
      <c r="C9" s="3">
        <v>8</v>
      </c>
      <c r="D9" s="3">
        <v>8000000</v>
      </c>
      <c r="E9" s="4">
        <f t="shared" si="0"/>
        <v>0.90308998699194354</v>
      </c>
      <c r="F9" s="4">
        <f t="shared" si="1"/>
        <v>6.9030899869919438</v>
      </c>
    </row>
    <row r="10" spans="2:6" x14ac:dyDescent="0.25">
      <c r="B10" s="2" t="s">
        <v>100</v>
      </c>
      <c r="C10" s="3">
        <v>16</v>
      </c>
      <c r="D10" s="3">
        <v>16000000</v>
      </c>
      <c r="E10" s="4">
        <f t="shared" si="0"/>
        <v>1.2041199826559248</v>
      </c>
      <c r="F10" s="4">
        <f t="shared" si="1"/>
        <v>7.204119982655925</v>
      </c>
    </row>
    <row r="11" spans="2:6" x14ac:dyDescent="0.25">
      <c r="B11" s="2" t="s">
        <v>101</v>
      </c>
      <c r="C11" s="3">
        <v>32</v>
      </c>
      <c r="D11" s="3">
        <v>32000000</v>
      </c>
      <c r="E11" s="4">
        <f t="shared" si="0"/>
        <v>1.505149978319906</v>
      </c>
      <c r="F11" s="4">
        <f t="shared" si="1"/>
        <v>7.5051499783199063</v>
      </c>
    </row>
    <row r="12" spans="2:6" x14ac:dyDescent="0.25">
      <c r="B12" s="2" t="s">
        <v>102</v>
      </c>
      <c r="C12" s="3">
        <v>64</v>
      </c>
      <c r="D12" s="3">
        <v>64000000</v>
      </c>
      <c r="E12" s="4">
        <f t="shared" si="0"/>
        <v>1.8061799739838871</v>
      </c>
      <c r="F12" s="4">
        <f t="shared" si="1"/>
        <v>7.8061799739838875</v>
      </c>
    </row>
    <row r="13" spans="2:6" x14ac:dyDescent="0.25">
      <c r="B13" s="2" t="s">
        <v>103</v>
      </c>
      <c r="C13" s="3">
        <v>128</v>
      </c>
      <c r="D13" s="3">
        <v>128000000</v>
      </c>
      <c r="E13" s="4">
        <f t="shared" si="0"/>
        <v>2.1072099696478683</v>
      </c>
      <c r="F13" s="4">
        <f t="shared" si="1"/>
        <v>8.1072099696478688</v>
      </c>
    </row>
    <row r="14" spans="2:6" x14ac:dyDescent="0.25">
      <c r="B14" s="2" t="s">
        <v>104</v>
      </c>
      <c r="C14" s="3">
        <v>256</v>
      </c>
      <c r="D14" s="3">
        <v>256000000</v>
      </c>
      <c r="E14" s="4">
        <f t="shared" si="0"/>
        <v>2.4082399653118496</v>
      </c>
      <c r="F14" s="4">
        <f t="shared" si="1"/>
        <v>8.40823996531185</v>
      </c>
    </row>
    <row r="15" spans="2:6" x14ac:dyDescent="0.25">
      <c r="B15" s="2" t="s">
        <v>105</v>
      </c>
      <c r="C15" s="3">
        <v>512</v>
      </c>
      <c r="D15" s="3">
        <v>512000000</v>
      </c>
      <c r="E15" s="4">
        <f t="shared" si="0"/>
        <v>2.7092699609758308</v>
      </c>
      <c r="F15" s="4">
        <f t="shared" si="1"/>
        <v>8.7092699609758313</v>
      </c>
    </row>
    <row r="17" spans="2:2" x14ac:dyDescent="0.25">
      <c r="B17" s="18" t="s">
        <v>36</v>
      </c>
    </row>
    <row r="18" spans="2:2" x14ac:dyDescent="0.25">
      <c r="B18" s="19" t="s">
        <v>106</v>
      </c>
    </row>
    <row r="19" spans="2:2" x14ac:dyDescent="0.25">
      <c r="B19" s="19" t="s">
        <v>107</v>
      </c>
    </row>
    <row r="20" spans="2:2" x14ac:dyDescent="0.25">
      <c r="B20" s="19" t="s">
        <v>71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9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2" width="8" style="10" customWidth="1"/>
    <col min="3" max="3" width="28" style="10" customWidth="1"/>
    <col min="4" max="4" width="16" style="10" customWidth="1"/>
    <col min="5" max="5" width="18" style="10" customWidth="1"/>
    <col min="6" max="6" width="22" style="10" customWidth="1"/>
    <col min="7" max="16384" width="8.7109375" style="10"/>
  </cols>
  <sheetData>
    <row r="2" spans="2:6" ht="24.75" x14ac:dyDescent="0.25">
      <c r="B2" s="17" t="s">
        <v>225</v>
      </c>
    </row>
    <row r="3" spans="2:6" x14ac:dyDescent="0.25">
      <c r="B3" s="15" t="s">
        <v>9</v>
      </c>
    </row>
    <row r="5" spans="2:6" x14ac:dyDescent="0.25">
      <c r="B5" s="1" t="s">
        <v>10</v>
      </c>
      <c r="C5" s="1" t="s">
        <v>11</v>
      </c>
      <c r="D5" s="1" t="s">
        <v>198</v>
      </c>
      <c r="E5" s="1" t="s">
        <v>12</v>
      </c>
      <c r="F5" s="1" t="s">
        <v>204</v>
      </c>
    </row>
    <row r="6" spans="2:6" x14ac:dyDescent="0.25">
      <c r="B6" s="2">
        <v>1</v>
      </c>
      <c r="C6" s="6" t="s">
        <v>13</v>
      </c>
      <c r="D6" s="24"/>
      <c r="E6" s="24"/>
      <c r="F6" s="23" t="s">
        <v>14</v>
      </c>
    </row>
    <row r="7" spans="2:6" x14ac:dyDescent="0.25">
      <c r="B7" s="2">
        <v>2</v>
      </c>
      <c r="C7" s="6" t="s">
        <v>199</v>
      </c>
      <c r="D7" s="24"/>
      <c r="E7" s="24"/>
      <c r="F7" s="23" t="s">
        <v>15</v>
      </c>
    </row>
    <row r="8" spans="2:6" x14ac:dyDescent="0.25">
      <c r="B8" s="2">
        <v>3</v>
      </c>
      <c r="C8" s="6" t="s">
        <v>16</v>
      </c>
      <c r="D8" s="24"/>
      <c r="E8" s="24"/>
      <c r="F8" s="23" t="s">
        <v>17</v>
      </c>
    </row>
    <row r="9" spans="2:6" x14ac:dyDescent="0.25">
      <c r="B9" s="2">
        <v>4</v>
      </c>
      <c r="C9" s="6" t="s">
        <v>200</v>
      </c>
      <c r="D9" s="24"/>
      <c r="E9" s="24"/>
      <c r="F9" s="23" t="s">
        <v>18</v>
      </c>
    </row>
    <row r="10" spans="2:6" x14ac:dyDescent="0.25">
      <c r="B10" s="2">
        <v>5</v>
      </c>
      <c r="C10" s="6" t="s">
        <v>201</v>
      </c>
      <c r="D10" s="24"/>
      <c r="E10" s="24"/>
      <c r="F10" s="23" t="s">
        <v>14</v>
      </c>
    </row>
    <row r="11" spans="2:6" x14ac:dyDescent="0.25">
      <c r="B11" s="2">
        <v>6</v>
      </c>
      <c r="C11" s="6" t="s">
        <v>19</v>
      </c>
      <c r="D11" s="24"/>
      <c r="E11" s="24"/>
      <c r="F11" s="23" t="s">
        <v>18</v>
      </c>
    </row>
    <row r="12" spans="2:6" x14ac:dyDescent="0.25">
      <c r="B12" s="2">
        <v>7</v>
      </c>
      <c r="C12" s="6" t="s">
        <v>202</v>
      </c>
      <c r="D12" s="24"/>
      <c r="E12" s="24"/>
      <c r="F12" s="23" t="s">
        <v>15</v>
      </c>
    </row>
    <row r="13" spans="2:6" x14ac:dyDescent="0.25">
      <c r="B13" s="2">
        <v>8</v>
      </c>
      <c r="C13" s="6" t="s">
        <v>20</v>
      </c>
      <c r="D13" s="24"/>
      <c r="E13" s="24"/>
      <c r="F13" s="23" t="s">
        <v>17</v>
      </c>
    </row>
    <row r="14" spans="2:6" x14ac:dyDescent="0.25">
      <c r="B14" s="2">
        <v>9</v>
      </c>
      <c r="C14" s="6" t="s">
        <v>21</v>
      </c>
      <c r="D14" s="24"/>
      <c r="E14" s="24"/>
      <c r="F14" s="23" t="s">
        <v>18</v>
      </c>
    </row>
    <row r="15" spans="2:6" x14ac:dyDescent="0.25">
      <c r="B15" s="2">
        <v>10</v>
      </c>
      <c r="C15" s="6" t="s">
        <v>22</v>
      </c>
      <c r="D15" s="24"/>
      <c r="E15" s="24"/>
      <c r="F15" s="23" t="s">
        <v>14</v>
      </c>
    </row>
    <row r="17" spans="2:2" x14ac:dyDescent="0.25">
      <c r="B17" s="18" t="s">
        <v>23</v>
      </c>
    </row>
    <row r="18" spans="2:2" x14ac:dyDescent="0.25">
      <c r="B18" s="19" t="s">
        <v>203</v>
      </c>
    </row>
    <row r="19" spans="2:2" x14ac:dyDescent="0.25">
      <c r="B19" s="19" t="s">
        <v>205</v>
      </c>
    </row>
  </sheetData>
  <phoneticPr fontId="9"/>
  <dataValidations count="2">
    <dataValidation type="list" allowBlank="1" showInputMessage="1" showErrorMessage="1" sqref="D6:D15" xr:uid="{2D004F3C-DB33-423A-A8B9-84B3A10DE2F9}">
      <formula1>"質的,量的"</formula1>
    </dataValidation>
    <dataValidation type="list" allowBlank="1" showInputMessage="1" showErrorMessage="1" sqref="E6:E15" xr:uid="{A73C8E3D-79E2-4FB4-B6DD-2184CFE58F67}">
      <formula1>"名義尺度,順序尺度,間隔尺度,比例尺度"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927E-911F-4E99-B513-75E61B9E8105}">
  <dimension ref="B2:L18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12" width="12.7109375" style="10" customWidth="1"/>
    <col min="13" max="16384" width="8.7109375" style="10"/>
  </cols>
  <sheetData>
    <row r="2" spans="2:12" ht="24.75" x14ac:dyDescent="0.25">
      <c r="B2" s="17" t="s">
        <v>226</v>
      </c>
    </row>
    <row r="3" spans="2:12" x14ac:dyDescent="0.25">
      <c r="B3" s="15" t="s">
        <v>227</v>
      </c>
    </row>
    <row r="5" spans="2:12" x14ac:dyDescent="0.25">
      <c r="B5" s="15" t="s">
        <v>233</v>
      </c>
      <c r="E5" s="15" t="s">
        <v>232</v>
      </c>
      <c r="J5" s="15" t="s">
        <v>245</v>
      </c>
    </row>
    <row r="7" spans="2:12" x14ac:dyDescent="0.25">
      <c r="B7" s="1" t="s">
        <v>48</v>
      </c>
      <c r="C7" s="1" t="s">
        <v>231</v>
      </c>
      <c r="E7" s="1" t="s">
        <v>228</v>
      </c>
      <c r="F7" s="1" t="s">
        <v>229</v>
      </c>
      <c r="G7" s="1" t="s">
        <v>230</v>
      </c>
      <c r="H7" s="1" t="s">
        <v>231</v>
      </c>
      <c r="J7" s="1" t="s">
        <v>240</v>
      </c>
      <c r="K7" s="1" t="s">
        <v>241</v>
      </c>
      <c r="L7" s="1" t="s">
        <v>231</v>
      </c>
    </row>
    <row r="8" spans="2:12" x14ac:dyDescent="0.25">
      <c r="B8" s="25" t="s">
        <v>167</v>
      </c>
      <c r="C8" s="26">
        <v>7380</v>
      </c>
      <c r="E8" s="25">
        <v>45778</v>
      </c>
      <c r="F8" s="26">
        <v>82</v>
      </c>
      <c r="G8" s="26">
        <v>90</v>
      </c>
      <c r="H8" s="26">
        <v>7380</v>
      </c>
      <c r="J8" s="25">
        <v>45047</v>
      </c>
      <c r="K8" s="26" t="s">
        <v>242</v>
      </c>
      <c r="L8" s="26">
        <v>7380</v>
      </c>
    </row>
    <row r="9" spans="2:12" x14ac:dyDescent="0.25">
      <c r="B9" s="25" t="s">
        <v>168</v>
      </c>
      <c r="C9" s="26">
        <v>5700</v>
      </c>
      <c r="E9" s="25">
        <v>45779</v>
      </c>
      <c r="F9" s="26">
        <v>57</v>
      </c>
      <c r="G9" s="26">
        <v>100</v>
      </c>
      <c r="H9" s="26">
        <v>5700</v>
      </c>
      <c r="J9" s="25">
        <v>45047</v>
      </c>
      <c r="K9" s="26" t="s">
        <v>243</v>
      </c>
      <c r="L9" s="26">
        <v>5490</v>
      </c>
    </row>
    <row r="10" spans="2:12" x14ac:dyDescent="0.25">
      <c r="B10" s="25" t="s">
        <v>169</v>
      </c>
      <c r="C10" s="26">
        <v>4600</v>
      </c>
      <c r="E10" s="25">
        <v>45780</v>
      </c>
      <c r="F10" s="26">
        <v>46</v>
      </c>
      <c r="G10" s="26">
        <v>100</v>
      </c>
      <c r="H10" s="26">
        <v>4600</v>
      </c>
      <c r="J10" s="25">
        <v>45047</v>
      </c>
      <c r="K10" s="26" t="s">
        <v>244</v>
      </c>
      <c r="L10" s="26">
        <v>6750</v>
      </c>
    </row>
    <row r="11" spans="2:12" x14ac:dyDescent="0.25">
      <c r="B11" s="25" t="s">
        <v>170</v>
      </c>
      <c r="C11" s="26">
        <v>4000</v>
      </c>
      <c r="E11" s="25">
        <v>45781</v>
      </c>
      <c r="F11" s="26">
        <v>40</v>
      </c>
      <c r="G11" s="26">
        <v>100</v>
      </c>
      <c r="H11" s="26">
        <v>4000</v>
      </c>
      <c r="J11" s="25">
        <v>45048</v>
      </c>
      <c r="K11" s="26" t="s">
        <v>242</v>
      </c>
      <c r="L11" s="26">
        <v>5700</v>
      </c>
    </row>
    <row r="12" spans="2:12" x14ac:dyDescent="0.25">
      <c r="B12" s="25" t="s">
        <v>171</v>
      </c>
      <c r="C12" s="26">
        <v>6750</v>
      </c>
      <c r="E12" s="25">
        <v>45782</v>
      </c>
      <c r="F12" s="26">
        <v>75</v>
      </c>
      <c r="G12" s="26">
        <v>90</v>
      </c>
      <c r="H12" s="26">
        <v>6750</v>
      </c>
      <c r="J12" s="25">
        <v>45048</v>
      </c>
      <c r="K12" s="26" t="s">
        <v>243</v>
      </c>
      <c r="L12" s="26">
        <v>3300</v>
      </c>
    </row>
    <row r="13" spans="2:12" x14ac:dyDescent="0.25">
      <c r="B13" s="25" t="s">
        <v>234</v>
      </c>
      <c r="C13" s="26">
        <v>6570</v>
      </c>
      <c r="E13" s="25">
        <v>45783</v>
      </c>
      <c r="F13" s="26">
        <v>73</v>
      </c>
      <c r="G13" s="26">
        <v>90</v>
      </c>
      <c r="H13" s="26">
        <v>6570</v>
      </c>
      <c r="J13" s="25">
        <v>45048</v>
      </c>
      <c r="K13" s="26" t="s">
        <v>244</v>
      </c>
      <c r="L13" s="26">
        <v>3300</v>
      </c>
    </row>
    <row r="14" spans="2:12" x14ac:dyDescent="0.25">
      <c r="B14" s="25" t="s">
        <v>235</v>
      </c>
      <c r="C14" s="26">
        <v>6300</v>
      </c>
      <c r="E14" s="25">
        <v>45784</v>
      </c>
      <c r="F14" s="26">
        <v>70</v>
      </c>
      <c r="G14" s="26">
        <v>90</v>
      </c>
      <c r="H14" s="26">
        <v>6300</v>
      </c>
      <c r="J14" s="25">
        <v>45049</v>
      </c>
      <c r="K14" s="26" t="s">
        <v>242</v>
      </c>
      <c r="L14" s="26">
        <v>4600</v>
      </c>
    </row>
    <row r="15" spans="2:12" x14ac:dyDescent="0.25">
      <c r="B15" s="25" t="s">
        <v>236</v>
      </c>
      <c r="C15" s="26">
        <v>6390</v>
      </c>
      <c r="E15" s="25">
        <v>45785</v>
      </c>
      <c r="F15" s="26">
        <v>71</v>
      </c>
      <c r="G15" s="26">
        <v>90</v>
      </c>
      <c r="H15" s="26">
        <v>6390</v>
      </c>
      <c r="J15" s="25">
        <v>45049</v>
      </c>
      <c r="K15" s="26" t="s">
        <v>243</v>
      </c>
      <c r="L15" s="26">
        <v>3700</v>
      </c>
    </row>
    <row r="16" spans="2:12" x14ac:dyDescent="0.25">
      <c r="B16" s="25" t="s">
        <v>237</v>
      </c>
      <c r="C16" s="26">
        <v>8640</v>
      </c>
      <c r="E16" s="25">
        <v>45786</v>
      </c>
      <c r="F16" s="26">
        <v>108</v>
      </c>
      <c r="G16" s="26">
        <v>80</v>
      </c>
      <c r="H16" s="26">
        <v>8640</v>
      </c>
      <c r="J16" s="25">
        <v>45049</v>
      </c>
      <c r="K16" s="26" t="s">
        <v>244</v>
      </c>
      <c r="L16" s="26">
        <v>5500</v>
      </c>
    </row>
    <row r="18" spans="2:10" x14ac:dyDescent="0.25">
      <c r="B18" s="15" t="s">
        <v>238</v>
      </c>
      <c r="E18" s="15" t="s">
        <v>239</v>
      </c>
      <c r="J18" s="15" t="s">
        <v>246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5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2" width="10" style="10" customWidth="1"/>
    <col min="3" max="3" width="8" style="10" customWidth="1"/>
    <col min="4" max="4" width="10" style="10" customWidth="1"/>
    <col min="5" max="5" width="3" style="10" customWidth="1"/>
    <col min="6" max="6" width="10" style="10" customWidth="1"/>
    <col min="7" max="7" width="8" style="10" customWidth="1"/>
    <col min="8" max="8" width="12" style="10" customWidth="1"/>
    <col min="9" max="16384" width="8.7109375" style="10"/>
  </cols>
  <sheetData>
    <row r="2" spans="2:8" ht="24.75" x14ac:dyDescent="0.25">
      <c r="B2" s="17" t="s">
        <v>197</v>
      </c>
    </row>
    <row r="3" spans="2:8" x14ac:dyDescent="0.25">
      <c r="B3" s="15" t="s">
        <v>24</v>
      </c>
    </row>
    <row r="5" spans="2:8" x14ac:dyDescent="0.25">
      <c r="B5" s="1" t="s">
        <v>25</v>
      </c>
      <c r="C5" s="1" t="s">
        <v>22</v>
      </c>
      <c r="D5" s="1" t="s">
        <v>26</v>
      </c>
      <c r="F5" s="22" t="s">
        <v>26</v>
      </c>
      <c r="G5" s="22" t="s">
        <v>27</v>
      </c>
      <c r="H5" s="22" t="s">
        <v>28</v>
      </c>
    </row>
    <row r="6" spans="2:8" x14ac:dyDescent="0.25">
      <c r="B6" s="2">
        <v>1</v>
      </c>
      <c r="C6" s="2" t="s">
        <v>29</v>
      </c>
      <c r="D6" s="2" t="s">
        <v>30</v>
      </c>
      <c r="F6" s="2" t="s">
        <v>31</v>
      </c>
      <c r="G6" s="7">
        <f>COUNTIF(D6:D55,"A")</f>
        <v>20</v>
      </c>
      <c r="H6" s="4">
        <f>G6/50</f>
        <v>0.4</v>
      </c>
    </row>
    <row r="7" spans="2:8" x14ac:dyDescent="0.25">
      <c r="B7" s="2">
        <v>2</v>
      </c>
      <c r="C7" s="2" t="s">
        <v>29</v>
      </c>
      <c r="D7" s="2" t="s">
        <v>30</v>
      </c>
      <c r="F7" s="2" t="s">
        <v>32</v>
      </c>
      <c r="G7" s="7">
        <f>COUNTIF(D6:D55,"B")</f>
        <v>12</v>
      </c>
      <c r="H7" s="4">
        <f>G7/50</f>
        <v>0.24</v>
      </c>
    </row>
    <row r="8" spans="2:8" x14ac:dyDescent="0.25">
      <c r="B8" s="2">
        <v>3</v>
      </c>
      <c r="C8" s="2" t="s">
        <v>29</v>
      </c>
      <c r="D8" s="2" t="s">
        <v>31</v>
      </c>
      <c r="F8" s="2" t="s">
        <v>30</v>
      </c>
      <c r="G8" s="7">
        <f>COUNTIF(D6:D55,"O")</f>
        <v>14</v>
      </c>
      <c r="H8" s="4">
        <f>G8/50</f>
        <v>0.28000000000000003</v>
      </c>
    </row>
    <row r="9" spans="2:8" x14ac:dyDescent="0.25">
      <c r="B9" s="2">
        <v>4</v>
      </c>
      <c r="C9" s="2" t="s">
        <v>29</v>
      </c>
      <c r="D9" s="2" t="s">
        <v>31</v>
      </c>
      <c r="F9" s="2" t="s">
        <v>33</v>
      </c>
      <c r="G9" s="7">
        <f>COUNTIF(D6:D55,"AB")</f>
        <v>4</v>
      </c>
      <c r="H9" s="4">
        <f>G9/50</f>
        <v>0.08</v>
      </c>
    </row>
    <row r="10" spans="2:8" x14ac:dyDescent="0.25">
      <c r="B10" s="2">
        <v>5</v>
      </c>
      <c r="C10" s="2" t="s">
        <v>29</v>
      </c>
      <c r="D10" s="2" t="s">
        <v>31</v>
      </c>
      <c r="F10" s="2" t="s">
        <v>34</v>
      </c>
      <c r="G10" s="7">
        <f>SUM(G6:G9)</f>
        <v>50</v>
      </c>
      <c r="H10" s="4">
        <f>SUM(H6:H9)</f>
        <v>1</v>
      </c>
    </row>
    <row r="11" spans="2:8" x14ac:dyDescent="0.25">
      <c r="B11" s="2">
        <v>6</v>
      </c>
      <c r="C11" s="2" t="s">
        <v>35</v>
      </c>
      <c r="D11" s="2" t="s">
        <v>32</v>
      </c>
    </row>
    <row r="12" spans="2:8" x14ac:dyDescent="0.25">
      <c r="B12" s="2">
        <v>7</v>
      </c>
      <c r="C12" s="2" t="s">
        <v>29</v>
      </c>
      <c r="D12" s="2" t="s">
        <v>31</v>
      </c>
      <c r="F12" s="18" t="s">
        <v>36</v>
      </c>
    </row>
    <row r="13" spans="2:8" x14ac:dyDescent="0.25">
      <c r="B13" s="2">
        <v>8</v>
      </c>
      <c r="C13" s="2" t="s">
        <v>29</v>
      </c>
      <c r="D13" s="2" t="s">
        <v>31</v>
      </c>
      <c r="F13" s="19" t="s">
        <v>206</v>
      </c>
    </row>
    <row r="14" spans="2:8" x14ac:dyDescent="0.25">
      <c r="B14" s="2">
        <v>9</v>
      </c>
      <c r="C14" s="2" t="s">
        <v>29</v>
      </c>
      <c r="D14" s="2" t="s">
        <v>31</v>
      </c>
      <c r="F14" s="19" t="s">
        <v>207</v>
      </c>
    </row>
    <row r="15" spans="2:8" x14ac:dyDescent="0.25">
      <c r="B15" s="2">
        <v>10</v>
      </c>
      <c r="C15" s="2" t="s">
        <v>29</v>
      </c>
      <c r="D15" s="2" t="s">
        <v>31</v>
      </c>
      <c r="F15" s="19" t="s">
        <v>208</v>
      </c>
    </row>
    <row r="16" spans="2:8" x14ac:dyDescent="0.25">
      <c r="B16" s="2">
        <v>11</v>
      </c>
      <c r="C16" s="2" t="s">
        <v>35</v>
      </c>
      <c r="D16" s="2" t="s">
        <v>32</v>
      </c>
    </row>
    <row r="17" spans="2:6" x14ac:dyDescent="0.25">
      <c r="B17" s="2">
        <v>12</v>
      </c>
      <c r="C17" s="2" t="s">
        <v>29</v>
      </c>
      <c r="D17" s="2" t="s">
        <v>31</v>
      </c>
      <c r="F17" s="18" t="s">
        <v>210</v>
      </c>
    </row>
    <row r="18" spans="2:6" x14ac:dyDescent="0.25">
      <c r="B18" s="2">
        <v>13</v>
      </c>
      <c r="C18" s="2" t="s">
        <v>29</v>
      </c>
      <c r="D18" s="2" t="s">
        <v>30</v>
      </c>
      <c r="F18" s="19" t="s">
        <v>209</v>
      </c>
    </row>
    <row r="19" spans="2:6" x14ac:dyDescent="0.25">
      <c r="B19" s="2">
        <v>14</v>
      </c>
      <c r="C19" s="2" t="s">
        <v>29</v>
      </c>
      <c r="D19" s="2" t="s">
        <v>32</v>
      </c>
      <c r="F19" s="19" t="s">
        <v>37</v>
      </c>
    </row>
    <row r="20" spans="2:6" x14ac:dyDescent="0.25">
      <c r="B20" s="2">
        <v>15</v>
      </c>
      <c r="C20" s="2" t="s">
        <v>35</v>
      </c>
      <c r="D20" s="2" t="s">
        <v>31</v>
      </c>
    </row>
    <row r="21" spans="2:6" x14ac:dyDescent="0.25">
      <c r="B21" s="2">
        <v>16</v>
      </c>
      <c r="C21" s="2" t="s">
        <v>35</v>
      </c>
      <c r="D21" s="2" t="s">
        <v>30</v>
      </c>
    </row>
    <row r="22" spans="2:6" x14ac:dyDescent="0.25">
      <c r="B22" s="2">
        <v>17</v>
      </c>
      <c r="C22" s="2" t="s">
        <v>29</v>
      </c>
      <c r="D22" s="2" t="s">
        <v>33</v>
      </c>
    </row>
    <row r="23" spans="2:6" x14ac:dyDescent="0.25">
      <c r="B23" s="2">
        <v>18</v>
      </c>
      <c r="C23" s="2" t="s">
        <v>29</v>
      </c>
      <c r="D23" s="2" t="s">
        <v>31</v>
      </c>
    </row>
    <row r="24" spans="2:6" x14ac:dyDescent="0.25">
      <c r="B24" s="2">
        <v>19</v>
      </c>
      <c r="C24" s="2" t="s">
        <v>35</v>
      </c>
      <c r="D24" s="2" t="s">
        <v>32</v>
      </c>
    </row>
    <row r="25" spans="2:6" x14ac:dyDescent="0.25">
      <c r="B25" s="2">
        <v>20</v>
      </c>
      <c r="C25" s="2" t="s">
        <v>29</v>
      </c>
      <c r="D25" s="2" t="s">
        <v>30</v>
      </c>
    </row>
    <row r="26" spans="2:6" x14ac:dyDescent="0.25">
      <c r="B26" s="2">
        <v>21</v>
      </c>
      <c r="C26" s="2" t="s">
        <v>35</v>
      </c>
      <c r="D26" s="2" t="s">
        <v>32</v>
      </c>
    </row>
    <row r="27" spans="2:6" x14ac:dyDescent="0.25">
      <c r="B27" s="2">
        <v>22</v>
      </c>
      <c r="C27" s="2" t="s">
        <v>29</v>
      </c>
      <c r="D27" s="2" t="s">
        <v>32</v>
      </c>
    </row>
    <row r="28" spans="2:6" x14ac:dyDescent="0.25">
      <c r="B28" s="2">
        <v>23</v>
      </c>
      <c r="C28" s="2" t="s">
        <v>35</v>
      </c>
      <c r="D28" s="2" t="s">
        <v>30</v>
      </c>
    </row>
    <row r="29" spans="2:6" x14ac:dyDescent="0.25">
      <c r="B29" s="2">
        <v>24</v>
      </c>
      <c r="C29" s="2" t="s">
        <v>35</v>
      </c>
      <c r="D29" s="2" t="s">
        <v>32</v>
      </c>
    </row>
    <row r="30" spans="2:6" x14ac:dyDescent="0.25">
      <c r="B30" s="2">
        <v>25</v>
      </c>
      <c r="C30" s="2" t="s">
        <v>35</v>
      </c>
      <c r="D30" s="2" t="s">
        <v>32</v>
      </c>
    </row>
    <row r="31" spans="2:6" x14ac:dyDescent="0.25">
      <c r="B31" s="2">
        <v>26</v>
      </c>
      <c r="C31" s="2" t="s">
        <v>35</v>
      </c>
      <c r="D31" s="2" t="s">
        <v>33</v>
      </c>
    </row>
    <row r="32" spans="2:6" x14ac:dyDescent="0.25">
      <c r="B32" s="2">
        <v>27</v>
      </c>
      <c r="C32" s="2" t="s">
        <v>29</v>
      </c>
      <c r="D32" s="2" t="s">
        <v>31</v>
      </c>
    </row>
    <row r="33" spans="2:4" x14ac:dyDescent="0.25">
      <c r="B33" s="2">
        <v>28</v>
      </c>
      <c r="C33" s="2" t="s">
        <v>29</v>
      </c>
      <c r="D33" s="2" t="s">
        <v>32</v>
      </c>
    </row>
    <row r="34" spans="2:4" x14ac:dyDescent="0.25">
      <c r="B34" s="2">
        <v>29</v>
      </c>
      <c r="C34" s="2" t="s">
        <v>29</v>
      </c>
      <c r="D34" s="2" t="s">
        <v>32</v>
      </c>
    </row>
    <row r="35" spans="2:4" x14ac:dyDescent="0.25">
      <c r="B35" s="2">
        <v>30</v>
      </c>
      <c r="C35" s="2" t="s">
        <v>35</v>
      </c>
      <c r="D35" s="2" t="s">
        <v>30</v>
      </c>
    </row>
    <row r="36" spans="2:4" x14ac:dyDescent="0.25">
      <c r="B36" s="2">
        <v>31</v>
      </c>
      <c r="C36" s="2" t="s">
        <v>35</v>
      </c>
      <c r="D36" s="2" t="s">
        <v>31</v>
      </c>
    </row>
    <row r="37" spans="2:4" x14ac:dyDescent="0.25">
      <c r="B37" s="2">
        <v>32</v>
      </c>
      <c r="C37" s="2" t="s">
        <v>35</v>
      </c>
      <c r="D37" s="2" t="s">
        <v>33</v>
      </c>
    </row>
    <row r="38" spans="2:4" x14ac:dyDescent="0.25">
      <c r="B38" s="2">
        <v>33</v>
      </c>
      <c r="C38" s="2" t="s">
        <v>35</v>
      </c>
      <c r="D38" s="2" t="s">
        <v>31</v>
      </c>
    </row>
    <row r="39" spans="2:4" x14ac:dyDescent="0.25">
      <c r="B39" s="2">
        <v>34</v>
      </c>
      <c r="C39" s="2" t="s">
        <v>35</v>
      </c>
      <c r="D39" s="2" t="s">
        <v>30</v>
      </c>
    </row>
    <row r="40" spans="2:4" x14ac:dyDescent="0.25">
      <c r="B40" s="2">
        <v>35</v>
      </c>
      <c r="C40" s="2" t="s">
        <v>29</v>
      </c>
      <c r="D40" s="2" t="s">
        <v>33</v>
      </c>
    </row>
    <row r="41" spans="2:4" x14ac:dyDescent="0.25">
      <c r="B41" s="2">
        <v>36</v>
      </c>
      <c r="C41" s="2" t="s">
        <v>35</v>
      </c>
      <c r="D41" s="2" t="s">
        <v>30</v>
      </c>
    </row>
    <row r="42" spans="2:4" x14ac:dyDescent="0.25">
      <c r="B42" s="2">
        <v>37</v>
      </c>
      <c r="C42" s="2" t="s">
        <v>35</v>
      </c>
      <c r="D42" s="2" t="s">
        <v>31</v>
      </c>
    </row>
    <row r="43" spans="2:4" x14ac:dyDescent="0.25">
      <c r="B43" s="2">
        <v>38</v>
      </c>
      <c r="C43" s="2" t="s">
        <v>29</v>
      </c>
      <c r="D43" s="2" t="s">
        <v>31</v>
      </c>
    </row>
    <row r="44" spans="2:4" x14ac:dyDescent="0.25">
      <c r="B44" s="2">
        <v>39</v>
      </c>
      <c r="C44" s="2" t="s">
        <v>29</v>
      </c>
      <c r="D44" s="2" t="s">
        <v>31</v>
      </c>
    </row>
    <row r="45" spans="2:4" x14ac:dyDescent="0.25">
      <c r="B45" s="2">
        <v>40</v>
      </c>
      <c r="C45" s="2" t="s">
        <v>35</v>
      </c>
      <c r="D45" s="2" t="s">
        <v>31</v>
      </c>
    </row>
    <row r="46" spans="2:4" x14ac:dyDescent="0.25">
      <c r="B46" s="2">
        <v>41</v>
      </c>
      <c r="C46" s="2" t="s">
        <v>29</v>
      </c>
      <c r="D46" s="2" t="s">
        <v>30</v>
      </c>
    </row>
    <row r="47" spans="2:4" x14ac:dyDescent="0.25">
      <c r="B47" s="2">
        <v>42</v>
      </c>
      <c r="C47" s="2" t="s">
        <v>35</v>
      </c>
      <c r="D47" s="2" t="s">
        <v>32</v>
      </c>
    </row>
    <row r="48" spans="2:4" x14ac:dyDescent="0.25">
      <c r="B48" s="2">
        <v>43</v>
      </c>
      <c r="C48" s="2" t="s">
        <v>29</v>
      </c>
      <c r="D48" s="2" t="s">
        <v>30</v>
      </c>
    </row>
    <row r="49" spans="2:4" x14ac:dyDescent="0.25">
      <c r="B49" s="2">
        <v>44</v>
      </c>
      <c r="C49" s="2" t="s">
        <v>29</v>
      </c>
      <c r="D49" s="2" t="s">
        <v>30</v>
      </c>
    </row>
    <row r="50" spans="2:4" x14ac:dyDescent="0.25">
      <c r="B50" s="2">
        <v>45</v>
      </c>
      <c r="C50" s="2" t="s">
        <v>29</v>
      </c>
      <c r="D50" s="2" t="s">
        <v>31</v>
      </c>
    </row>
    <row r="51" spans="2:4" x14ac:dyDescent="0.25">
      <c r="B51" s="2">
        <v>46</v>
      </c>
      <c r="C51" s="2" t="s">
        <v>29</v>
      </c>
      <c r="D51" s="2" t="s">
        <v>30</v>
      </c>
    </row>
    <row r="52" spans="2:4" x14ac:dyDescent="0.25">
      <c r="B52" s="2">
        <v>47</v>
      </c>
      <c r="C52" s="2" t="s">
        <v>29</v>
      </c>
      <c r="D52" s="2" t="s">
        <v>31</v>
      </c>
    </row>
    <row r="53" spans="2:4" x14ac:dyDescent="0.25">
      <c r="B53" s="2">
        <v>48</v>
      </c>
      <c r="C53" s="2" t="s">
        <v>29</v>
      </c>
      <c r="D53" s="2" t="s">
        <v>32</v>
      </c>
    </row>
    <row r="54" spans="2:4" x14ac:dyDescent="0.25">
      <c r="B54" s="2">
        <v>49</v>
      </c>
      <c r="C54" s="2" t="s">
        <v>29</v>
      </c>
      <c r="D54" s="2" t="s">
        <v>31</v>
      </c>
    </row>
    <row r="55" spans="2:4" x14ac:dyDescent="0.25">
      <c r="B55" s="2">
        <v>50</v>
      </c>
      <c r="C55" s="2" t="s">
        <v>35</v>
      </c>
      <c r="D55" s="2" t="s">
        <v>30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5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2" width="10" style="10" customWidth="1"/>
    <col min="3" max="3" width="14" style="10" customWidth="1"/>
    <col min="4" max="4" width="26.7109375" style="10" customWidth="1"/>
    <col min="5" max="7" width="10" style="10" customWidth="1"/>
    <col min="8" max="8" width="26.7109375" style="10" customWidth="1"/>
    <col min="9" max="10" width="8" style="10" customWidth="1"/>
    <col min="11" max="16384" width="8.7109375" style="10"/>
  </cols>
  <sheetData>
    <row r="2" spans="2:10" ht="24.75" x14ac:dyDescent="0.25">
      <c r="B2" s="17" t="s">
        <v>190</v>
      </c>
    </row>
    <row r="3" spans="2:10" x14ac:dyDescent="0.25">
      <c r="B3" s="15" t="s">
        <v>38</v>
      </c>
    </row>
    <row r="5" spans="2:10" ht="20.25" x14ac:dyDescent="0.25">
      <c r="B5" s="21" t="s">
        <v>191</v>
      </c>
      <c r="E5" s="21" t="s">
        <v>192</v>
      </c>
      <c r="I5" s="21" t="s">
        <v>193</v>
      </c>
    </row>
    <row r="7" spans="2:10" x14ac:dyDescent="0.25">
      <c r="B7" s="1" t="s">
        <v>39</v>
      </c>
      <c r="C7" s="1" t="s">
        <v>110</v>
      </c>
      <c r="E7" s="1" t="s">
        <v>40</v>
      </c>
      <c r="F7" s="1" t="s">
        <v>194</v>
      </c>
      <c r="G7" s="1" t="s">
        <v>195</v>
      </c>
      <c r="I7" s="1" t="s">
        <v>10</v>
      </c>
      <c r="J7" s="1" t="s">
        <v>41</v>
      </c>
    </row>
    <row r="8" spans="2:10" x14ac:dyDescent="0.25">
      <c r="B8" s="2" t="s">
        <v>178</v>
      </c>
      <c r="C8" s="7">
        <v>850</v>
      </c>
      <c r="E8" s="2" t="s">
        <v>42</v>
      </c>
      <c r="F8" s="7">
        <v>75</v>
      </c>
      <c r="G8" s="7">
        <v>65</v>
      </c>
      <c r="I8" s="2">
        <v>1</v>
      </c>
      <c r="J8" s="2">
        <v>62</v>
      </c>
    </row>
    <row r="9" spans="2:10" x14ac:dyDescent="0.25">
      <c r="B9" s="2" t="s">
        <v>179</v>
      </c>
      <c r="C9" s="7">
        <v>870</v>
      </c>
      <c r="E9" s="2" t="s">
        <v>43</v>
      </c>
      <c r="F9" s="7">
        <v>82</v>
      </c>
      <c r="G9" s="7">
        <v>90</v>
      </c>
      <c r="I9" s="2">
        <v>2</v>
      </c>
      <c r="J9" s="2">
        <v>75</v>
      </c>
    </row>
    <row r="10" spans="2:10" x14ac:dyDescent="0.25">
      <c r="B10" s="2" t="s">
        <v>180</v>
      </c>
      <c r="C10" s="7">
        <v>920</v>
      </c>
      <c r="E10" s="2" t="s">
        <v>44</v>
      </c>
      <c r="F10" s="7">
        <v>70</v>
      </c>
      <c r="G10" s="7">
        <v>60</v>
      </c>
      <c r="I10" s="2">
        <v>3</v>
      </c>
      <c r="J10" s="2">
        <v>88</v>
      </c>
    </row>
    <row r="11" spans="2:10" x14ac:dyDescent="0.25">
      <c r="B11" s="2" t="s">
        <v>181</v>
      </c>
      <c r="C11" s="7">
        <v>880</v>
      </c>
      <c r="E11" s="2" t="s">
        <v>45</v>
      </c>
      <c r="F11" s="7">
        <v>78</v>
      </c>
      <c r="G11" s="7">
        <v>85</v>
      </c>
      <c r="I11" s="2">
        <v>4</v>
      </c>
      <c r="J11" s="2">
        <v>71</v>
      </c>
    </row>
    <row r="12" spans="2:10" x14ac:dyDescent="0.25">
      <c r="B12" s="2" t="s">
        <v>182</v>
      </c>
      <c r="C12" s="7">
        <v>950</v>
      </c>
      <c r="E12" s="2" t="s">
        <v>46</v>
      </c>
      <c r="F12" s="7">
        <v>80</v>
      </c>
      <c r="G12" s="7">
        <v>70</v>
      </c>
      <c r="I12" s="2">
        <v>5</v>
      </c>
      <c r="J12" s="2">
        <v>55</v>
      </c>
    </row>
    <row r="13" spans="2:10" x14ac:dyDescent="0.25">
      <c r="B13" s="2" t="s">
        <v>183</v>
      </c>
      <c r="C13" s="7">
        <v>1020</v>
      </c>
      <c r="I13" s="2">
        <v>6</v>
      </c>
      <c r="J13" s="2">
        <v>89</v>
      </c>
    </row>
    <row r="14" spans="2:10" x14ac:dyDescent="0.25">
      <c r="B14" s="2" t="s">
        <v>184</v>
      </c>
      <c r="C14" s="7">
        <v>980</v>
      </c>
      <c r="I14" s="2">
        <v>7</v>
      </c>
      <c r="J14" s="2">
        <v>73</v>
      </c>
    </row>
    <row r="15" spans="2:10" x14ac:dyDescent="0.25">
      <c r="B15" s="2" t="s">
        <v>185</v>
      </c>
      <c r="C15" s="7">
        <v>940</v>
      </c>
      <c r="I15" s="2">
        <v>8</v>
      </c>
      <c r="J15" s="2">
        <v>67</v>
      </c>
    </row>
    <row r="16" spans="2:10" x14ac:dyDescent="0.25">
      <c r="B16" s="2" t="s">
        <v>186</v>
      </c>
      <c r="C16" s="7">
        <v>1080</v>
      </c>
      <c r="I16" s="2">
        <v>9</v>
      </c>
      <c r="J16" s="2">
        <v>82</v>
      </c>
    </row>
    <row r="17" spans="2:10" x14ac:dyDescent="0.25">
      <c r="B17" s="2" t="s">
        <v>187</v>
      </c>
      <c r="C17" s="7">
        <v>1150</v>
      </c>
      <c r="I17" s="2">
        <v>10</v>
      </c>
      <c r="J17" s="2">
        <v>78</v>
      </c>
    </row>
    <row r="18" spans="2:10" x14ac:dyDescent="0.25">
      <c r="B18" s="2" t="s">
        <v>188</v>
      </c>
      <c r="C18" s="7">
        <v>1200</v>
      </c>
    </row>
    <row r="19" spans="2:10" x14ac:dyDescent="0.25">
      <c r="B19" s="2" t="s">
        <v>189</v>
      </c>
      <c r="C19" s="7">
        <v>1380</v>
      </c>
    </row>
    <row r="22" spans="2:10" x14ac:dyDescent="0.25">
      <c r="B22" s="18" t="s">
        <v>47</v>
      </c>
    </row>
    <row r="23" spans="2:10" x14ac:dyDescent="0.25">
      <c r="B23" s="19" t="s">
        <v>211</v>
      </c>
    </row>
    <row r="24" spans="2:10" x14ac:dyDescent="0.25">
      <c r="B24" s="19" t="s">
        <v>212</v>
      </c>
    </row>
    <row r="25" spans="2:10" x14ac:dyDescent="0.25">
      <c r="B25" s="19" t="s">
        <v>196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21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2" width="12" style="10" customWidth="1"/>
    <col min="3" max="6" width="18" style="10" customWidth="1"/>
    <col min="7" max="16384" width="8.7109375" style="10"/>
  </cols>
  <sheetData>
    <row r="2" spans="2:6" ht="24.75" x14ac:dyDescent="0.25">
      <c r="B2" s="17" t="s">
        <v>173</v>
      </c>
    </row>
    <row r="3" spans="2:6" x14ac:dyDescent="0.25">
      <c r="B3" s="15" t="s">
        <v>174</v>
      </c>
    </row>
    <row r="5" spans="2:6" x14ac:dyDescent="0.25">
      <c r="B5" s="1" t="s">
        <v>39</v>
      </c>
      <c r="C5" s="1" t="s">
        <v>175</v>
      </c>
      <c r="D5" s="1" t="s">
        <v>176</v>
      </c>
      <c r="E5" s="1" t="s">
        <v>177</v>
      </c>
      <c r="F5" s="1" t="s">
        <v>213</v>
      </c>
    </row>
    <row r="6" spans="2:6" x14ac:dyDescent="0.25">
      <c r="B6" s="2" t="s">
        <v>178</v>
      </c>
      <c r="C6" s="7">
        <v>820</v>
      </c>
      <c r="D6" s="7">
        <v>780</v>
      </c>
      <c r="E6" s="8">
        <f>C6/D6</f>
        <v>1.0512820512820513</v>
      </c>
      <c r="F6" s="8">
        <v>1</v>
      </c>
    </row>
    <row r="7" spans="2:6" x14ac:dyDescent="0.25">
      <c r="B7" s="2" t="s">
        <v>179</v>
      </c>
      <c r="C7" s="7">
        <v>850</v>
      </c>
      <c r="D7" s="7">
        <v>820</v>
      </c>
      <c r="E7" s="8">
        <f t="shared" ref="E7:E17" si="0">C7/D7</f>
        <v>1.0365853658536586</v>
      </c>
      <c r="F7" s="8">
        <v>1</v>
      </c>
    </row>
    <row r="8" spans="2:6" x14ac:dyDescent="0.25">
      <c r="B8" s="2" t="s">
        <v>180</v>
      </c>
      <c r="C8" s="7">
        <v>920</v>
      </c>
      <c r="D8" s="7">
        <v>850</v>
      </c>
      <c r="E8" s="8">
        <f t="shared" si="0"/>
        <v>1.0823529411764705</v>
      </c>
      <c r="F8" s="8">
        <v>1</v>
      </c>
    </row>
    <row r="9" spans="2:6" x14ac:dyDescent="0.25">
      <c r="B9" s="2" t="s">
        <v>181</v>
      </c>
      <c r="C9" s="7">
        <v>880</v>
      </c>
      <c r="D9" s="7">
        <v>870</v>
      </c>
      <c r="E9" s="8">
        <f t="shared" si="0"/>
        <v>1.0114942528735633</v>
      </c>
      <c r="F9" s="8">
        <v>1</v>
      </c>
    </row>
    <row r="10" spans="2:6" x14ac:dyDescent="0.25">
      <c r="B10" s="2" t="s">
        <v>182</v>
      </c>
      <c r="C10" s="7">
        <v>950</v>
      </c>
      <c r="D10" s="7">
        <v>900</v>
      </c>
      <c r="E10" s="8">
        <f t="shared" si="0"/>
        <v>1.0555555555555556</v>
      </c>
      <c r="F10" s="8">
        <v>1</v>
      </c>
    </row>
    <row r="11" spans="2:6" x14ac:dyDescent="0.25">
      <c r="B11" s="2" t="s">
        <v>183</v>
      </c>
      <c r="C11" s="7">
        <v>1020</v>
      </c>
      <c r="D11" s="7">
        <v>950</v>
      </c>
      <c r="E11" s="8">
        <f t="shared" si="0"/>
        <v>1.0736842105263158</v>
      </c>
      <c r="F11" s="8">
        <v>1</v>
      </c>
    </row>
    <row r="12" spans="2:6" x14ac:dyDescent="0.25">
      <c r="B12" s="2" t="s">
        <v>184</v>
      </c>
      <c r="C12" s="7">
        <v>980</v>
      </c>
      <c r="D12" s="7">
        <v>940</v>
      </c>
      <c r="E12" s="8">
        <f t="shared" si="0"/>
        <v>1.0425531914893618</v>
      </c>
      <c r="F12" s="8">
        <v>1</v>
      </c>
    </row>
    <row r="13" spans="2:6" x14ac:dyDescent="0.25">
      <c r="B13" s="2" t="s">
        <v>185</v>
      </c>
      <c r="C13" s="7">
        <v>940</v>
      </c>
      <c r="D13" s="7">
        <v>920</v>
      </c>
      <c r="E13" s="8">
        <f t="shared" si="0"/>
        <v>1.0217391304347827</v>
      </c>
      <c r="F13" s="8">
        <v>1</v>
      </c>
    </row>
    <row r="14" spans="2:6" x14ac:dyDescent="0.25">
      <c r="B14" s="2" t="s">
        <v>186</v>
      </c>
      <c r="C14" s="7">
        <v>1080</v>
      </c>
      <c r="D14" s="7">
        <v>1000</v>
      </c>
      <c r="E14" s="8">
        <f t="shared" si="0"/>
        <v>1.08</v>
      </c>
      <c r="F14" s="8">
        <v>1</v>
      </c>
    </row>
    <row r="15" spans="2:6" x14ac:dyDescent="0.25">
      <c r="B15" s="2" t="s">
        <v>187</v>
      </c>
      <c r="C15" s="7">
        <v>1150</v>
      </c>
      <c r="D15" s="7">
        <v>1050</v>
      </c>
      <c r="E15" s="8">
        <f t="shared" si="0"/>
        <v>1.0952380952380953</v>
      </c>
      <c r="F15" s="8">
        <v>1</v>
      </c>
    </row>
    <row r="16" spans="2:6" x14ac:dyDescent="0.25">
      <c r="B16" s="2" t="s">
        <v>188</v>
      </c>
      <c r="C16" s="7">
        <v>1200</v>
      </c>
      <c r="D16" s="7">
        <v>1100</v>
      </c>
      <c r="E16" s="8">
        <f t="shared" si="0"/>
        <v>1.0909090909090908</v>
      </c>
      <c r="F16" s="8">
        <v>1</v>
      </c>
    </row>
    <row r="17" spans="2:6" x14ac:dyDescent="0.25">
      <c r="B17" s="2" t="s">
        <v>189</v>
      </c>
      <c r="C17" s="7">
        <v>1380</v>
      </c>
      <c r="D17" s="7">
        <v>1250</v>
      </c>
      <c r="E17" s="8">
        <f t="shared" si="0"/>
        <v>1.1040000000000001</v>
      </c>
      <c r="F17" s="8">
        <v>1</v>
      </c>
    </row>
    <row r="19" spans="2:6" x14ac:dyDescent="0.25">
      <c r="B19" s="18" t="s">
        <v>47</v>
      </c>
    </row>
    <row r="20" spans="2:6" x14ac:dyDescent="0.25">
      <c r="B20" s="19" t="s">
        <v>214</v>
      </c>
    </row>
    <row r="21" spans="2:6" x14ac:dyDescent="0.25">
      <c r="B21" s="19" t="s">
        <v>215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14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2" width="12" style="10" customWidth="1"/>
    <col min="3" max="6" width="14" style="10" customWidth="1"/>
    <col min="7" max="16384" width="8.7109375" style="10"/>
  </cols>
  <sheetData>
    <row r="2" spans="2:6" ht="24.75" x14ac:dyDescent="0.25">
      <c r="B2" s="17" t="s">
        <v>161</v>
      </c>
    </row>
    <row r="3" spans="2:6" x14ac:dyDescent="0.25">
      <c r="B3" s="15" t="s">
        <v>162</v>
      </c>
    </row>
    <row r="5" spans="2:6" x14ac:dyDescent="0.25">
      <c r="B5" s="1" t="s">
        <v>48</v>
      </c>
      <c r="C5" s="1" t="s">
        <v>163</v>
      </c>
      <c r="D5" s="1" t="s">
        <v>164</v>
      </c>
      <c r="E5" s="1" t="s">
        <v>165</v>
      </c>
      <c r="F5" s="1" t="s">
        <v>166</v>
      </c>
    </row>
    <row r="6" spans="2:6" x14ac:dyDescent="0.25">
      <c r="B6" s="2" t="s">
        <v>167</v>
      </c>
      <c r="C6" s="7">
        <v>450</v>
      </c>
      <c r="D6" s="7">
        <v>280</v>
      </c>
      <c r="E6" s="7">
        <v>220</v>
      </c>
      <c r="F6" s="7">
        <f>SUM(C6:E6)</f>
        <v>950</v>
      </c>
    </row>
    <row r="7" spans="2:6" x14ac:dyDescent="0.25">
      <c r="B7" s="2" t="s">
        <v>168</v>
      </c>
      <c r="C7" s="7">
        <v>380</v>
      </c>
      <c r="D7" s="7">
        <v>320</v>
      </c>
      <c r="E7" s="7">
        <v>180</v>
      </c>
      <c r="F7" s="7">
        <f>SUM(C7:E7)</f>
        <v>880</v>
      </c>
    </row>
    <row r="8" spans="2:6" x14ac:dyDescent="0.25">
      <c r="B8" s="2" t="s">
        <v>169</v>
      </c>
      <c r="C8" s="7">
        <v>520</v>
      </c>
      <c r="D8" s="7">
        <v>240</v>
      </c>
      <c r="E8" s="7">
        <v>260</v>
      </c>
      <c r="F8" s="7">
        <f>SUM(C8:E8)</f>
        <v>1020</v>
      </c>
    </row>
    <row r="9" spans="2:6" x14ac:dyDescent="0.25">
      <c r="B9" s="2" t="s">
        <v>170</v>
      </c>
      <c r="C9" s="7">
        <v>410</v>
      </c>
      <c r="D9" s="7">
        <v>290</v>
      </c>
      <c r="E9" s="7">
        <v>200</v>
      </c>
      <c r="F9" s="7">
        <f>SUM(C9:E9)</f>
        <v>900</v>
      </c>
    </row>
    <row r="10" spans="2:6" x14ac:dyDescent="0.25">
      <c r="B10" s="2" t="s">
        <v>171</v>
      </c>
      <c r="C10" s="7">
        <v>480</v>
      </c>
      <c r="D10" s="7">
        <v>310</v>
      </c>
      <c r="E10" s="7">
        <v>240</v>
      </c>
      <c r="F10" s="7">
        <f>SUM(C10:E10)</f>
        <v>1030</v>
      </c>
    </row>
    <row r="12" spans="2:6" x14ac:dyDescent="0.25">
      <c r="B12" s="18" t="s">
        <v>47</v>
      </c>
    </row>
    <row r="13" spans="2:6" x14ac:dyDescent="0.25">
      <c r="B13" s="19" t="s">
        <v>216</v>
      </c>
    </row>
    <row r="14" spans="2:6" x14ac:dyDescent="0.25">
      <c r="B14" s="19" t="s">
        <v>172</v>
      </c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2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2" width="12" style="10" customWidth="1"/>
    <col min="3" max="7" width="14" style="10" customWidth="1"/>
    <col min="8" max="16384" width="8.7109375" style="10"/>
  </cols>
  <sheetData>
    <row r="2" spans="2:7" ht="24.75" x14ac:dyDescent="0.25">
      <c r="B2" s="17" t="s">
        <v>155</v>
      </c>
    </row>
    <row r="3" spans="2:7" x14ac:dyDescent="0.25">
      <c r="B3" s="15" t="s">
        <v>49</v>
      </c>
    </row>
    <row r="5" spans="2:7" x14ac:dyDescent="0.25">
      <c r="B5" s="1" t="s">
        <v>50</v>
      </c>
      <c r="C5" s="1" t="s">
        <v>156</v>
      </c>
      <c r="D5" s="1" t="s">
        <v>157</v>
      </c>
      <c r="E5" s="1" t="s">
        <v>158</v>
      </c>
      <c r="F5" s="1" t="s">
        <v>159</v>
      </c>
      <c r="G5" s="1" t="s">
        <v>160</v>
      </c>
    </row>
    <row r="6" spans="2:7" x14ac:dyDescent="0.25">
      <c r="B6" s="2" t="s">
        <v>145</v>
      </c>
      <c r="C6" s="7">
        <v>20</v>
      </c>
      <c r="D6" s="7">
        <v>30</v>
      </c>
      <c r="E6" s="7">
        <v>35</v>
      </c>
      <c r="F6" s="7">
        <v>15</v>
      </c>
      <c r="G6" s="7">
        <f>SUM(C6:F6)</f>
        <v>100</v>
      </c>
    </row>
    <row r="7" spans="2:7" x14ac:dyDescent="0.25">
      <c r="B7" s="2" t="s">
        <v>143</v>
      </c>
      <c r="C7" s="7">
        <v>25</v>
      </c>
      <c r="D7" s="7">
        <v>35</v>
      </c>
      <c r="E7" s="7">
        <v>30</v>
      </c>
      <c r="F7" s="7">
        <v>10</v>
      </c>
      <c r="G7" s="7">
        <f>SUM(C7:F7)</f>
        <v>100</v>
      </c>
    </row>
    <row r="8" spans="2:7" x14ac:dyDescent="0.25">
      <c r="B8" s="2" t="s">
        <v>141</v>
      </c>
      <c r="C8" s="7">
        <v>30</v>
      </c>
      <c r="D8" s="7">
        <v>40</v>
      </c>
      <c r="E8" s="7">
        <v>25</v>
      </c>
      <c r="F8" s="7">
        <v>5</v>
      </c>
      <c r="G8" s="7">
        <f>SUM(C8:F8)</f>
        <v>100</v>
      </c>
    </row>
    <row r="10" spans="2:7" x14ac:dyDescent="0.25">
      <c r="B10" s="18" t="s">
        <v>47</v>
      </c>
    </row>
    <row r="11" spans="2:7" x14ac:dyDescent="0.25">
      <c r="B11" s="19" t="s">
        <v>217</v>
      </c>
    </row>
    <row r="12" spans="2:7" x14ac:dyDescent="0.25">
      <c r="B12" s="19" t="s">
        <v>218</v>
      </c>
    </row>
  </sheetData>
  <sortState xmlns:xlrd2="http://schemas.microsoft.com/office/spreadsheetml/2017/richdata2" ref="B6:G8">
    <sortCondition descending="1" ref="B5:B8"/>
  </sortState>
  <phoneticPr fontId="9"/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1"/>
  <sheetViews>
    <sheetView zoomScaleNormal="100" workbookViewId="0"/>
  </sheetViews>
  <sheetFormatPr defaultColWidth="8.7109375" defaultRowHeight="18.75" x14ac:dyDescent="0.25"/>
  <cols>
    <col min="1" max="1" width="4.7109375" style="10" customWidth="1"/>
    <col min="2" max="2" width="12" style="10" customWidth="1"/>
    <col min="3" max="3" width="16" style="10" customWidth="1"/>
    <col min="4" max="4" width="22" style="10" customWidth="1"/>
    <col min="5" max="5" width="16" style="10" customWidth="1"/>
    <col min="6" max="16384" width="8.7109375" style="10"/>
  </cols>
  <sheetData>
    <row r="2" spans="2:5" ht="24.75" x14ac:dyDescent="0.25">
      <c r="B2" s="17" t="s">
        <v>148</v>
      </c>
    </row>
    <row r="3" spans="2:5" x14ac:dyDescent="0.25">
      <c r="B3" s="15" t="s">
        <v>51</v>
      </c>
    </row>
    <row r="5" spans="2:5" x14ac:dyDescent="0.25">
      <c r="B5" s="1" t="s">
        <v>52</v>
      </c>
      <c r="C5" s="1" t="s">
        <v>138</v>
      </c>
      <c r="D5" s="1" t="s">
        <v>149</v>
      </c>
      <c r="E5" s="1" t="s">
        <v>150</v>
      </c>
    </row>
    <row r="6" spans="2:5" x14ac:dyDescent="0.25">
      <c r="B6" s="2" t="s">
        <v>143</v>
      </c>
      <c r="C6" s="7">
        <v>102</v>
      </c>
      <c r="D6" s="7" t="s">
        <v>53</v>
      </c>
      <c r="E6" s="7" t="s">
        <v>53</v>
      </c>
    </row>
    <row r="7" spans="2:5" x14ac:dyDescent="0.25">
      <c r="B7" s="2" t="s">
        <v>144</v>
      </c>
      <c r="C7" s="7">
        <v>104</v>
      </c>
      <c r="D7" s="7">
        <f>C7-C6</f>
        <v>2</v>
      </c>
      <c r="E7" s="8">
        <f>(C7-C6)/C6*100</f>
        <v>1.9607843137254901</v>
      </c>
    </row>
    <row r="8" spans="2:5" x14ac:dyDescent="0.25">
      <c r="B8" s="2" t="s">
        <v>145</v>
      </c>
      <c r="C8" s="7">
        <v>106</v>
      </c>
      <c r="D8" s="7">
        <f>C8-C7</f>
        <v>2</v>
      </c>
      <c r="E8" s="8">
        <f>(C8-C7)/C7*100</f>
        <v>1.9230769230769231</v>
      </c>
    </row>
    <row r="11" spans="2:5" x14ac:dyDescent="0.25">
      <c r="B11" s="20" t="s">
        <v>153</v>
      </c>
    </row>
    <row r="12" spans="2:5" x14ac:dyDescent="0.25">
      <c r="B12" s="19" t="s">
        <v>220</v>
      </c>
    </row>
    <row r="13" spans="2:5" x14ac:dyDescent="0.25">
      <c r="B13" s="19" t="s">
        <v>154</v>
      </c>
    </row>
    <row r="15" spans="2:5" x14ac:dyDescent="0.25">
      <c r="B15" s="18" t="s">
        <v>151</v>
      </c>
    </row>
    <row r="16" spans="2:5" x14ac:dyDescent="0.25">
      <c r="B16" s="19" t="s">
        <v>219</v>
      </c>
    </row>
    <row r="17" spans="2:2" x14ac:dyDescent="0.25">
      <c r="B17" s="19" t="s">
        <v>221</v>
      </c>
    </row>
    <row r="18" spans="2:2" x14ac:dyDescent="0.25">
      <c r="B18" s="19" t="s">
        <v>152</v>
      </c>
    </row>
    <row r="20" spans="2:2" x14ac:dyDescent="0.25">
      <c r="B20" s="19"/>
    </row>
    <row r="21" spans="2:2" x14ac:dyDescent="0.25">
      <c r="B21" s="19"/>
    </row>
  </sheetData>
  <phoneticPr fontId="9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はじめに</vt:lpstr>
      <vt:lpstr>1-1-A データの種類</vt:lpstr>
      <vt:lpstr>1-1-B 3つの表パターン</vt:lpstr>
      <vt:lpstr>1-2 質的変数の要約</vt:lpstr>
      <vt:lpstr>1-3 基本グラフ</vt:lpstr>
      <vt:lpstr>1-4-A 複合グラフ</vt:lpstr>
      <vt:lpstr>1-4-B 積み上げ棒</vt:lpstr>
      <vt:lpstr>1-4-C 時点別の帯</vt:lpstr>
      <vt:lpstr>1-4-D 誤解を招くグラフ</vt:lpstr>
      <vt:lpstr>1-5 時系列データ</vt:lpstr>
      <vt:lpstr>1-6-A 対数の基礎</vt:lpstr>
      <vt:lpstr>1-6-B 対数で見る成長</vt:lpstr>
      <vt:lpstr>1-6-C 桁違いの比較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2026-05-04T06:08:48Z</dcterms:created>
  <dcterms:modified xsi:type="dcterms:W3CDTF">2026-05-04T12:55:39Z</dcterms:modified>
  <dc:language>en-US</dc:language>
</cp:coreProperties>
</file>